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codeName="ThisWorkbook"/>
  <xr:revisionPtr revIDLastSave="0" documentId="13_ncr:1_{DC1A9F21-021D-492D-BE1C-DD9260C17310}" xr6:coauthVersionLast="47" xr6:coauthVersionMax="47" xr10:uidLastSave="{00000000-0000-0000-0000-000000000000}"/>
  <bookViews>
    <workbookView xWindow="-120" yWindow="-120" windowWidth="29040" windowHeight="17520" xr2:uid="{00000000-000D-0000-FFFF-FFFF00000000}"/>
  </bookViews>
  <sheets>
    <sheet name="JAN" sheetId="1" r:id="rId1"/>
    <sheet name="FEV" sheetId="40" r:id="rId2"/>
    <sheet name="MAR" sheetId="41" r:id="rId3"/>
    <sheet name="ABR" sheetId="42" r:id="rId4"/>
    <sheet name="MAI" sheetId="43" r:id="rId5"/>
    <sheet name="JUN" sheetId="44" r:id="rId6"/>
    <sheet name="JUL" sheetId="45" r:id="rId7"/>
    <sheet name="AGO" sheetId="46" r:id="rId8"/>
    <sheet name="SET" sheetId="47" r:id="rId9"/>
    <sheet name="OUT" sheetId="48" r:id="rId10"/>
    <sheet name="NOV" sheetId="49" r:id="rId11"/>
    <sheet name="DEZ" sheetId="50" r:id="rId12"/>
  </sheets>
  <definedNames>
    <definedName name="_xlnm.Print_Area" localSheetId="3">ABR!$A$2:$Z$49</definedName>
    <definedName name="_xlnm.Print_Area" localSheetId="7">AGO!$A$2:$Z$49</definedName>
    <definedName name="_xlnm.Print_Area" localSheetId="11">DEZ!$A$2:$Z$49</definedName>
    <definedName name="_xlnm.Print_Area" localSheetId="1">FEV!$A$2:$Z$53</definedName>
    <definedName name="_xlnm.Print_Area" localSheetId="0">JAN!$A$2:$Z$47</definedName>
    <definedName name="_xlnm.Print_Area" localSheetId="6">JUL!$A$2:$Z$47</definedName>
    <definedName name="_xlnm.Print_Area" localSheetId="5">JUN!$A$2:$Z$47</definedName>
    <definedName name="_xlnm.Print_Area" localSheetId="4">MAI!$A$2:$Z$47</definedName>
    <definedName name="_xlnm.Print_Area" localSheetId="2">MAR!$A$2:$Z$48</definedName>
    <definedName name="_xlnm.Print_Area" localSheetId="10">NOV!$A$2:$Z$47</definedName>
    <definedName name="_xlnm.Print_Area" localSheetId="9">OUT!$A$2:$Z$47</definedName>
    <definedName name="_xlnm.Print_Area" localSheetId="8">SET!$A$2:$Z$48</definedName>
    <definedName name="Dia_de_início">JAN!$AI$26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0" l="1"/>
  <c r="K2" i="40" s="1"/>
  <c r="K3" i="40"/>
  <c r="L3" i="40"/>
  <c r="M3" i="40"/>
  <c r="N3" i="40"/>
  <c r="O3" i="40"/>
  <c r="P3" i="40"/>
  <c r="Q3" i="40"/>
  <c r="S3" i="40"/>
  <c r="T3" i="40"/>
  <c r="U3" i="40"/>
  <c r="V3" i="40"/>
  <c r="W3" i="40"/>
  <c r="X3" i="40"/>
  <c r="Y3" i="40"/>
  <c r="Y3" i="41"/>
  <c r="X3" i="41"/>
  <c r="W3" i="41"/>
  <c r="V3" i="41"/>
  <c r="U3" i="41"/>
  <c r="T3" i="41"/>
  <c r="S3" i="41"/>
  <c r="Q3" i="41"/>
  <c r="P3" i="41"/>
  <c r="O3" i="41"/>
  <c r="N3" i="41"/>
  <c r="M3" i="41"/>
  <c r="L3" i="41"/>
  <c r="K3" i="41"/>
  <c r="Y3" i="42"/>
  <c r="X3" i="42"/>
  <c r="W3" i="42"/>
  <c r="V3" i="42"/>
  <c r="U3" i="42"/>
  <c r="T3" i="42"/>
  <c r="S3" i="42"/>
  <c r="Q3" i="42"/>
  <c r="P3" i="42"/>
  <c r="O3" i="42"/>
  <c r="N3" i="42"/>
  <c r="M3" i="42"/>
  <c r="L3" i="42"/>
  <c r="K3" i="42"/>
  <c r="Y3" i="43"/>
  <c r="X3" i="43"/>
  <c r="W3" i="43"/>
  <c r="V3" i="43"/>
  <c r="U3" i="43"/>
  <c r="T3" i="43"/>
  <c r="S3" i="43"/>
  <c r="Q3" i="43"/>
  <c r="P3" i="43"/>
  <c r="O3" i="43"/>
  <c r="N3" i="43"/>
  <c r="M3" i="43"/>
  <c r="L3" i="43"/>
  <c r="K3" i="43"/>
  <c r="Y3" i="44"/>
  <c r="X3" i="44"/>
  <c r="W3" i="44"/>
  <c r="V3" i="44"/>
  <c r="U3" i="44"/>
  <c r="T3" i="44"/>
  <c r="S3" i="44"/>
  <c r="Q3" i="44"/>
  <c r="P3" i="44"/>
  <c r="O3" i="44"/>
  <c r="N3" i="44"/>
  <c r="M3" i="44"/>
  <c r="L3" i="44"/>
  <c r="K3" i="44"/>
  <c r="Y3" i="45"/>
  <c r="X3" i="45"/>
  <c r="W3" i="45"/>
  <c r="V3" i="45"/>
  <c r="U3" i="45"/>
  <c r="T3" i="45"/>
  <c r="S3" i="45"/>
  <c r="Q3" i="45"/>
  <c r="P3" i="45"/>
  <c r="O3" i="45"/>
  <c r="N3" i="45"/>
  <c r="M3" i="45"/>
  <c r="L3" i="45"/>
  <c r="K3" i="45"/>
  <c r="Y3" i="46"/>
  <c r="X3" i="46"/>
  <c r="W3" i="46"/>
  <c r="V3" i="46"/>
  <c r="U3" i="46"/>
  <c r="T3" i="46"/>
  <c r="S3" i="46"/>
  <c r="Q3" i="46"/>
  <c r="P3" i="46"/>
  <c r="O3" i="46"/>
  <c r="N3" i="46"/>
  <c r="M3" i="46"/>
  <c r="L3" i="46"/>
  <c r="K3" i="46"/>
  <c r="Y3" i="47"/>
  <c r="X3" i="47"/>
  <c r="W3" i="47"/>
  <c r="V3" i="47"/>
  <c r="U3" i="47"/>
  <c r="T3" i="47"/>
  <c r="S3" i="47"/>
  <c r="Q3" i="47"/>
  <c r="P3" i="47"/>
  <c r="O3" i="47"/>
  <c r="N3" i="47"/>
  <c r="M3" i="47"/>
  <c r="L3" i="47"/>
  <c r="K3" i="47"/>
  <c r="Y3" i="48"/>
  <c r="X3" i="48"/>
  <c r="W3" i="48"/>
  <c r="V3" i="48"/>
  <c r="U3" i="48"/>
  <c r="T3" i="48"/>
  <c r="S3" i="48"/>
  <c r="Q3" i="48"/>
  <c r="P3" i="48"/>
  <c r="O3" i="48"/>
  <c r="N3" i="48"/>
  <c r="M3" i="48"/>
  <c r="L3" i="48"/>
  <c r="K3" i="48"/>
  <c r="Y3" i="49"/>
  <c r="X3" i="49"/>
  <c r="W3" i="49"/>
  <c r="V3" i="49"/>
  <c r="U3" i="49"/>
  <c r="T3" i="49"/>
  <c r="S3" i="49"/>
  <c r="Q3" i="49"/>
  <c r="P3" i="49"/>
  <c r="O3" i="49"/>
  <c r="N3" i="49"/>
  <c r="M3" i="49"/>
  <c r="L3" i="49"/>
  <c r="K3" i="49"/>
  <c r="Y3" i="50"/>
  <c r="X3" i="50"/>
  <c r="W3" i="50"/>
  <c r="V3" i="50"/>
  <c r="U3" i="50"/>
  <c r="T3" i="50"/>
  <c r="S3" i="50"/>
  <c r="Q3" i="50"/>
  <c r="P3" i="50"/>
  <c r="O3" i="50"/>
  <c r="N3" i="50"/>
  <c r="M3" i="50"/>
  <c r="L3" i="50"/>
  <c r="K3" i="50"/>
  <c r="Y3" i="1"/>
  <c r="X3" i="1"/>
  <c r="W3" i="1"/>
  <c r="V3" i="1"/>
  <c r="U3" i="1"/>
  <c r="T3" i="1"/>
  <c r="S3" i="1"/>
  <c r="Q3" i="1"/>
  <c r="P3" i="1"/>
  <c r="O3" i="1"/>
  <c r="N3" i="1"/>
  <c r="M3" i="1"/>
  <c r="L3" i="1"/>
  <c r="K3" i="1"/>
  <c r="P5" i="40" l="1"/>
  <c r="N6" i="40"/>
  <c r="L7" i="40"/>
  <c r="K6" i="40"/>
  <c r="Q4" i="40"/>
  <c r="Q5" i="40"/>
  <c r="O6" i="40"/>
  <c r="M7" i="40"/>
  <c r="K8" i="40"/>
  <c r="P9" i="40"/>
  <c r="O4" i="40"/>
  <c r="O5" i="40"/>
  <c r="P6" i="40"/>
  <c r="N7" i="40"/>
  <c r="L8" i="40"/>
  <c r="P4" i="40"/>
  <c r="Q6" i="40"/>
  <c r="O7" i="40"/>
  <c r="M8" i="40"/>
  <c r="K9" i="40"/>
  <c r="N5" i="40"/>
  <c r="P7" i="40"/>
  <c r="N8" i="40"/>
  <c r="L9" i="40"/>
  <c r="M5" i="40"/>
  <c r="K4" i="40"/>
  <c r="Q7" i="40"/>
  <c r="O8" i="40"/>
  <c r="M9" i="40"/>
  <c r="L5" i="40"/>
  <c r="Q9" i="40"/>
  <c r="L6" i="40"/>
  <c r="K7" i="40"/>
  <c r="L4" i="40"/>
  <c r="P8" i="40"/>
  <c r="N9" i="40"/>
  <c r="N4" i="40"/>
  <c r="M4" i="40"/>
  <c r="K5" i="40"/>
  <c r="Q8" i="40"/>
  <c r="O9" i="40"/>
  <c r="M6" i="40"/>
  <c r="S2" i="40"/>
  <c r="A2" i="50"/>
  <c r="A2" i="49"/>
  <c r="A2" i="48"/>
  <c r="A2" i="47"/>
  <c r="A2" i="46"/>
  <c r="A2" i="45"/>
  <c r="A2" i="44"/>
  <c r="A2" i="43"/>
  <c r="A2" i="42"/>
  <c r="A2" i="41"/>
  <c r="S4" i="40" l="1"/>
  <c r="Y7" i="40"/>
  <c r="W8" i="40"/>
  <c r="U9" i="40"/>
  <c r="U7" i="40"/>
  <c r="S9" i="40"/>
  <c r="T4" i="40"/>
  <c r="X8" i="40"/>
  <c r="V9" i="40"/>
  <c r="W7" i="40"/>
  <c r="T9" i="40"/>
  <c r="U4" i="40"/>
  <c r="S5" i="40"/>
  <c r="Y8" i="40"/>
  <c r="W9" i="40"/>
  <c r="W6" i="40"/>
  <c r="X6" i="40"/>
  <c r="V8" i="40"/>
  <c r="V4" i="40"/>
  <c r="T5" i="40"/>
  <c r="X9" i="40"/>
  <c r="Y5" i="40"/>
  <c r="T8" i="40"/>
  <c r="X7" i="40"/>
  <c r="W4" i="40"/>
  <c r="U5" i="40"/>
  <c r="S6" i="40"/>
  <c r="Y9" i="40"/>
  <c r="S8" i="40"/>
  <c r="Y6" i="40"/>
  <c r="X4" i="40"/>
  <c r="V5" i="40"/>
  <c r="T6" i="40"/>
  <c r="Y4" i="40"/>
  <c r="W5" i="40"/>
  <c r="U6" i="40"/>
  <c r="S7" i="40"/>
  <c r="V7" i="40"/>
  <c r="X5" i="40"/>
  <c r="V6" i="40"/>
  <c r="T7" i="40"/>
  <c r="U8" i="40"/>
  <c r="A2" i="1"/>
  <c r="K2" i="50" l="1"/>
  <c r="L9" i="50" s="1"/>
  <c r="A12" i="49"/>
  <c r="A12" i="48"/>
  <c r="A12" i="47"/>
  <c r="A12" i="46"/>
  <c r="A12" i="45"/>
  <c r="A12" i="44"/>
  <c r="A12" i="43"/>
  <c r="K2" i="42"/>
  <c r="L9" i="42" s="1"/>
  <c r="A12" i="41"/>
  <c r="A12" i="50" l="1"/>
  <c r="C12" i="50" s="1"/>
  <c r="S2" i="50"/>
  <c r="L4" i="50"/>
  <c r="N5" i="50"/>
  <c r="P6" i="50"/>
  <c r="L8" i="50"/>
  <c r="N9" i="50"/>
  <c r="K4" i="50"/>
  <c r="O6" i="50"/>
  <c r="K8" i="50"/>
  <c r="M4" i="50"/>
  <c r="O5" i="50"/>
  <c r="Q6" i="50"/>
  <c r="K7" i="50"/>
  <c r="M8" i="50"/>
  <c r="O9" i="50"/>
  <c r="Q7" i="50"/>
  <c r="N4" i="50"/>
  <c r="P5" i="50"/>
  <c r="L7" i="50"/>
  <c r="N8" i="50"/>
  <c r="P9" i="50"/>
  <c r="M5" i="50"/>
  <c r="O4" i="50"/>
  <c r="Q5" i="50"/>
  <c r="K6" i="50"/>
  <c r="M7" i="50"/>
  <c r="O8" i="50"/>
  <c r="Q9" i="50"/>
  <c r="P4" i="50"/>
  <c r="L6" i="50"/>
  <c r="N7" i="50"/>
  <c r="P8" i="50"/>
  <c r="Q4" i="50"/>
  <c r="K5" i="50"/>
  <c r="M6" i="50"/>
  <c r="O7" i="50"/>
  <c r="Q8" i="50"/>
  <c r="K9" i="50"/>
  <c r="M9" i="50"/>
  <c r="L5" i="50"/>
  <c r="N6" i="50"/>
  <c r="P7" i="50"/>
  <c r="C12" i="49"/>
  <c r="A11" i="49"/>
  <c r="K2" i="49"/>
  <c r="S2" i="49"/>
  <c r="K2" i="48"/>
  <c r="L9" i="48" s="1"/>
  <c r="C12" i="48"/>
  <c r="A11" i="48"/>
  <c r="S2" i="48"/>
  <c r="K2" i="47"/>
  <c r="L9" i="47" s="1"/>
  <c r="C12" i="47"/>
  <c r="A11" i="47"/>
  <c r="S2" i="47"/>
  <c r="K2" i="46"/>
  <c r="L9" i="46" s="1"/>
  <c r="C12" i="46"/>
  <c r="A11" i="46"/>
  <c r="S2" i="46"/>
  <c r="C12" i="45"/>
  <c r="A11" i="45"/>
  <c r="K2" i="45"/>
  <c r="S2" i="45"/>
  <c r="K2" i="44"/>
  <c r="L9" i="44" s="1"/>
  <c r="C12" i="44"/>
  <c r="A11" i="44"/>
  <c r="S2" i="44"/>
  <c r="K2" i="43"/>
  <c r="L9" i="43" s="1"/>
  <c r="C12" i="43"/>
  <c r="A11" i="43"/>
  <c r="S2" i="43"/>
  <c r="A12" i="42"/>
  <c r="C12" i="42" s="1"/>
  <c r="K4" i="42"/>
  <c r="M5" i="42"/>
  <c r="S2" i="42"/>
  <c r="L4" i="42"/>
  <c r="N5" i="42"/>
  <c r="P6" i="42"/>
  <c r="L8" i="42"/>
  <c r="N9" i="42"/>
  <c r="K8" i="42"/>
  <c r="M4" i="42"/>
  <c r="O5" i="42"/>
  <c r="Q6" i="42"/>
  <c r="K7" i="42"/>
  <c r="M8" i="42"/>
  <c r="O9" i="42"/>
  <c r="Q7" i="42"/>
  <c r="M9" i="42"/>
  <c r="N4" i="42"/>
  <c r="P5" i="42"/>
  <c r="L7" i="42"/>
  <c r="N8" i="42"/>
  <c r="P9" i="42"/>
  <c r="O4" i="42"/>
  <c r="Q5" i="42"/>
  <c r="K6" i="42"/>
  <c r="M7" i="42"/>
  <c r="O8" i="42"/>
  <c r="Q9" i="42"/>
  <c r="O6" i="42"/>
  <c r="P4" i="42"/>
  <c r="L6" i="42"/>
  <c r="N7" i="42"/>
  <c r="P8" i="42"/>
  <c r="Q4" i="42"/>
  <c r="K5" i="42"/>
  <c r="M6" i="42"/>
  <c r="O7" i="42"/>
  <c r="Q8" i="42"/>
  <c r="K9" i="42"/>
  <c r="L5" i="42"/>
  <c r="N6" i="42"/>
  <c r="P7" i="42"/>
  <c r="K2" i="41"/>
  <c r="L9" i="41" s="1"/>
  <c r="C12" i="41"/>
  <c r="A11" i="41"/>
  <c r="S2" i="41"/>
  <c r="A12" i="40"/>
  <c r="A11" i="40" s="1"/>
  <c r="K2" i="1"/>
  <c r="O6" i="41" l="1"/>
  <c r="L4" i="41"/>
  <c r="P8" i="41"/>
  <c r="P5" i="43"/>
  <c r="K4" i="41"/>
  <c r="P4" i="41"/>
  <c r="Q5" i="41"/>
  <c r="O9" i="41"/>
  <c r="Q6" i="41"/>
  <c r="K9" i="41"/>
  <c r="P6" i="41"/>
  <c r="N6" i="41"/>
  <c r="Q8" i="41"/>
  <c r="N5" i="41"/>
  <c r="L5" i="43"/>
  <c r="O4" i="41"/>
  <c r="N6" i="43"/>
  <c r="L5" i="41"/>
  <c r="P9" i="41"/>
  <c r="M7" i="43"/>
  <c r="K9" i="44"/>
  <c r="N7" i="44"/>
  <c r="N4" i="43"/>
  <c r="O9" i="43"/>
  <c r="N7" i="41"/>
  <c r="M8" i="41"/>
  <c r="K9" i="43"/>
  <c r="P6" i="43"/>
  <c r="Q5" i="44"/>
  <c r="L6" i="41"/>
  <c r="K7" i="41"/>
  <c r="P8" i="43"/>
  <c r="N4" i="44"/>
  <c r="O8" i="43"/>
  <c r="O6" i="43"/>
  <c r="O5" i="44"/>
  <c r="N4" i="48"/>
  <c r="K6" i="43"/>
  <c r="L6" i="44"/>
  <c r="M8" i="44"/>
  <c r="K4" i="44"/>
  <c r="K9" i="48"/>
  <c r="Q6" i="48"/>
  <c r="N7" i="43"/>
  <c r="N9" i="43"/>
  <c r="N6" i="44"/>
  <c r="P4" i="44"/>
  <c r="K7" i="44"/>
  <c r="Q8" i="48"/>
  <c r="M4" i="48"/>
  <c r="L6" i="43"/>
  <c r="L8" i="43"/>
  <c r="L5" i="44"/>
  <c r="M7" i="44"/>
  <c r="Q6" i="44"/>
  <c r="K5" i="48"/>
  <c r="L6" i="48"/>
  <c r="M9" i="48"/>
  <c r="Q8" i="44"/>
  <c r="O4" i="44"/>
  <c r="L8" i="44"/>
  <c r="Q9" i="48"/>
  <c r="O6" i="48"/>
  <c r="K5" i="44"/>
  <c r="P9" i="44"/>
  <c r="N5" i="44"/>
  <c r="P9" i="48"/>
  <c r="P8" i="44"/>
  <c r="N8" i="44"/>
  <c r="L4" i="44"/>
  <c r="N8" i="48"/>
  <c r="M7" i="48"/>
  <c r="L8" i="48"/>
  <c r="O7" i="48"/>
  <c r="L7" i="48"/>
  <c r="K8" i="48"/>
  <c r="P4" i="48"/>
  <c r="O5" i="48"/>
  <c r="K5" i="47"/>
  <c r="P9" i="47"/>
  <c r="N7" i="47"/>
  <c r="N4" i="47"/>
  <c r="Q7" i="47"/>
  <c r="M8" i="47"/>
  <c r="M6" i="47"/>
  <c r="O6" i="47"/>
  <c r="N9" i="47"/>
  <c r="K9" i="47"/>
  <c r="M7" i="47"/>
  <c r="L8" i="47"/>
  <c r="O4" i="47"/>
  <c r="L6" i="47"/>
  <c r="M5" i="47"/>
  <c r="Q8" i="47"/>
  <c r="K6" i="47"/>
  <c r="N5" i="47"/>
  <c r="L7" i="46"/>
  <c r="Q4" i="46"/>
  <c r="K8" i="46"/>
  <c r="O6" i="46"/>
  <c r="N4" i="46"/>
  <c r="K4" i="46"/>
  <c r="K5" i="46"/>
  <c r="P5" i="46"/>
  <c r="P8" i="46"/>
  <c r="M9" i="46"/>
  <c r="O8" i="46"/>
  <c r="Q6" i="46"/>
  <c r="N6" i="46"/>
  <c r="K6" i="46"/>
  <c r="M4" i="46"/>
  <c r="P7" i="46"/>
  <c r="M7" i="46"/>
  <c r="O5" i="46"/>
  <c r="L5" i="46"/>
  <c r="Q5" i="46"/>
  <c r="N9" i="46"/>
  <c r="A11" i="50"/>
  <c r="U9" i="50"/>
  <c r="S8" i="50"/>
  <c r="Y7" i="50"/>
  <c r="W6" i="50"/>
  <c r="U5" i="50"/>
  <c r="S4" i="50"/>
  <c r="T9" i="50"/>
  <c r="X7" i="50"/>
  <c r="V6" i="50"/>
  <c r="T5" i="50"/>
  <c r="V5" i="50"/>
  <c r="S9" i="50"/>
  <c r="Y8" i="50"/>
  <c r="W7" i="50"/>
  <c r="U6" i="50"/>
  <c r="S5" i="50"/>
  <c r="Y4" i="50"/>
  <c r="V9" i="50"/>
  <c r="X8" i="50"/>
  <c r="V7" i="50"/>
  <c r="T6" i="50"/>
  <c r="X4" i="50"/>
  <c r="Y9" i="50"/>
  <c r="W8" i="50"/>
  <c r="U7" i="50"/>
  <c r="S6" i="50"/>
  <c r="Y5" i="50"/>
  <c r="W4" i="50"/>
  <c r="X9" i="50"/>
  <c r="V8" i="50"/>
  <c r="T7" i="50"/>
  <c r="X5" i="50"/>
  <c r="V4" i="50"/>
  <c r="W9" i="50"/>
  <c r="U8" i="50"/>
  <c r="S7" i="50"/>
  <c r="Y6" i="50"/>
  <c r="W5" i="50"/>
  <c r="U4" i="50"/>
  <c r="T8" i="50"/>
  <c r="X6" i="50"/>
  <c r="T4" i="50"/>
  <c r="E12" i="50"/>
  <c r="C11" i="50"/>
  <c r="U9" i="49"/>
  <c r="S8" i="49"/>
  <c r="Y7" i="49"/>
  <c r="W6" i="49"/>
  <c r="U5" i="49"/>
  <c r="S4" i="49"/>
  <c r="T9" i="49"/>
  <c r="X7" i="49"/>
  <c r="V6" i="49"/>
  <c r="T5" i="49"/>
  <c r="S9" i="49"/>
  <c r="Y8" i="49"/>
  <c r="W7" i="49"/>
  <c r="U6" i="49"/>
  <c r="S5" i="49"/>
  <c r="Y4" i="49"/>
  <c r="X9" i="49"/>
  <c r="X8" i="49"/>
  <c r="V7" i="49"/>
  <c r="T6" i="49"/>
  <c r="X4" i="49"/>
  <c r="Y9" i="49"/>
  <c r="W8" i="49"/>
  <c r="U7" i="49"/>
  <c r="S6" i="49"/>
  <c r="Y5" i="49"/>
  <c r="W4" i="49"/>
  <c r="V4" i="49"/>
  <c r="W9" i="49"/>
  <c r="U8" i="49"/>
  <c r="S7" i="49"/>
  <c r="Y6" i="49"/>
  <c r="W5" i="49"/>
  <c r="U4" i="49"/>
  <c r="V8" i="49"/>
  <c r="X5" i="49"/>
  <c r="V9" i="49"/>
  <c r="T8" i="49"/>
  <c r="X6" i="49"/>
  <c r="V5" i="49"/>
  <c r="T4" i="49"/>
  <c r="T7" i="49"/>
  <c r="L9" i="49"/>
  <c r="P7" i="49"/>
  <c r="N6" i="49"/>
  <c r="L5" i="49"/>
  <c r="Q6" i="49"/>
  <c r="K9" i="49"/>
  <c r="Q8" i="49"/>
  <c r="O7" i="49"/>
  <c r="M6" i="49"/>
  <c r="K5" i="49"/>
  <c r="Q4" i="49"/>
  <c r="O9" i="49"/>
  <c r="P8" i="49"/>
  <c r="N7" i="49"/>
  <c r="L6" i="49"/>
  <c r="P4" i="49"/>
  <c r="K7" i="49"/>
  <c r="Q9" i="49"/>
  <c r="O8" i="49"/>
  <c r="M7" i="49"/>
  <c r="K6" i="49"/>
  <c r="Q5" i="49"/>
  <c r="O4" i="49"/>
  <c r="O5" i="49"/>
  <c r="P9" i="49"/>
  <c r="N8" i="49"/>
  <c r="L7" i="49"/>
  <c r="P5" i="49"/>
  <c r="N4" i="49"/>
  <c r="M8" i="49"/>
  <c r="N9" i="49"/>
  <c r="L8" i="49"/>
  <c r="P6" i="49"/>
  <c r="N5" i="49"/>
  <c r="L4" i="49"/>
  <c r="M9" i="49"/>
  <c r="K8" i="49"/>
  <c r="Q7" i="49"/>
  <c r="O6" i="49"/>
  <c r="M5" i="49"/>
  <c r="K4" i="49"/>
  <c r="M4" i="49"/>
  <c r="E12" i="49"/>
  <c r="C11" i="49"/>
  <c r="M6" i="48"/>
  <c r="O8" i="48"/>
  <c r="P5" i="48"/>
  <c r="N9" i="48"/>
  <c r="Q7" i="48"/>
  <c r="P7" i="48"/>
  <c r="Q4" i="48"/>
  <c r="K6" i="48"/>
  <c r="O9" i="48"/>
  <c r="P6" i="48"/>
  <c r="M5" i="48"/>
  <c r="N6" i="48"/>
  <c r="P8" i="48"/>
  <c r="Q5" i="48"/>
  <c r="M8" i="48"/>
  <c r="N5" i="48"/>
  <c r="K4" i="48"/>
  <c r="L5" i="48"/>
  <c r="N7" i="48"/>
  <c r="O4" i="48"/>
  <c r="K7" i="48"/>
  <c r="L4" i="48"/>
  <c r="U9" i="48"/>
  <c r="S8" i="48"/>
  <c r="Y7" i="48"/>
  <c r="W6" i="48"/>
  <c r="U5" i="48"/>
  <c r="S4" i="48"/>
  <c r="T9" i="48"/>
  <c r="X7" i="48"/>
  <c r="V6" i="48"/>
  <c r="T5" i="48"/>
  <c r="S9" i="48"/>
  <c r="Y8" i="48"/>
  <c r="W7" i="48"/>
  <c r="U6" i="48"/>
  <c r="S5" i="48"/>
  <c r="Y4" i="48"/>
  <c r="X8" i="48"/>
  <c r="V7" i="48"/>
  <c r="T6" i="48"/>
  <c r="X4" i="48"/>
  <c r="Y9" i="48"/>
  <c r="W8" i="48"/>
  <c r="U7" i="48"/>
  <c r="S6" i="48"/>
  <c r="Y5" i="48"/>
  <c r="W4" i="48"/>
  <c r="X9" i="48"/>
  <c r="V8" i="48"/>
  <c r="T7" i="48"/>
  <c r="X5" i="48"/>
  <c r="V4" i="48"/>
  <c r="W9" i="48"/>
  <c r="U8" i="48"/>
  <c r="S7" i="48"/>
  <c r="Y6" i="48"/>
  <c r="W5" i="48"/>
  <c r="U4" i="48"/>
  <c r="V9" i="48"/>
  <c r="T8" i="48"/>
  <c r="X6" i="48"/>
  <c r="V5" i="48"/>
  <c r="T4" i="48"/>
  <c r="E12" i="48"/>
  <c r="C11" i="48"/>
  <c r="O7" i="47"/>
  <c r="P4" i="47"/>
  <c r="Q5" i="47"/>
  <c r="O9" i="47"/>
  <c r="P6" i="47"/>
  <c r="N6" i="47"/>
  <c r="K8" i="47"/>
  <c r="Q9" i="47"/>
  <c r="L7" i="47"/>
  <c r="O5" i="47"/>
  <c r="M9" i="47"/>
  <c r="K7" i="47"/>
  <c r="L4" i="47"/>
  <c r="P7" i="47"/>
  <c r="Q4" i="47"/>
  <c r="K4" i="47"/>
  <c r="N8" i="47"/>
  <c r="Q6" i="47"/>
  <c r="L5" i="47"/>
  <c r="P8" i="47"/>
  <c r="O8" i="47"/>
  <c r="P5" i="47"/>
  <c r="M4" i="47"/>
  <c r="U9" i="47"/>
  <c r="S8" i="47"/>
  <c r="Y7" i="47"/>
  <c r="W6" i="47"/>
  <c r="U5" i="47"/>
  <c r="S4" i="47"/>
  <c r="V5" i="47"/>
  <c r="T9" i="47"/>
  <c r="X7" i="47"/>
  <c r="V6" i="47"/>
  <c r="T5" i="47"/>
  <c r="S9" i="47"/>
  <c r="Y8" i="47"/>
  <c r="W7" i="47"/>
  <c r="U6" i="47"/>
  <c r="S5" i="47"/>
  <c r="Y4" i="47"/>
  <c r="V9" i="47"/>
  <c r="X8" i="47"/>
  <c r="V7" i="47"/>
  <c r="T6" i="47"/>
  <c r="X4" i="47"/>
  <c r="Y9" i="47"/>
  <c r="W8" i="47"/>
  <c r="U7" i="47"/>
  <c r="S6" i="47"/>
  <c r="Y5" i="47"/>
  <c r="W4" i="47"/>
  <c r="T8" i="47"/>
  <c r="T4" i="47"/>
  <c r="X9" i="47"/>
  <c r="V8" i="47"/>
  <c r="T7" i="47"/>
  <c r="X5" i="47"/>
  <c r="V4" i="47"/>
  <c r="W9" i="47"/>
  <c r="U8" i="47"/>
  <c r="S7" i="47"/>
  <c r="Y6" i="47"/>
  <c r="W5" i="47"/>
  <c r="U4" i="47"/>
  <c r="X6" i="47"/>
  <c r="E12" i="47"/>
  <c r="C11" i="47"/>
  <c r="K9" i="46"/>
  <c r="N7" i="46"/>
  <c r="O4" i="46"/>
  <c r="Q7" i="46"/>
  <c r="L8" i="46"/>
  <c r="Q8" i="46"/>
  <c r="L6" i="46"/>
  <c r="M5" i="46"/>
  <c r="O9" i="46"/>
  <c r="P6" i="46"/>
  <c r="O7" i="46"/>
  <c r="P4" i="46"/>
  <c r="P9" i="46"/>
  <c r="M8" i="46"/>
  <c r="N5" i="46"/>
  <c r="M6" i="46"/>
  <c r="Q9" i="46"/>
  <c r="N8" i="46"/>
  <c r="K7" i="46"/>
  <c r="L4" i="46"/>
  <c r="U9" i="46"/>
  <c r="S8" i="46"/>
  <c r="Y7" i="46"/>
  <c r="W6" i="46"/>
  <c r="U5" i="46"/>
  <c r="S4" i="46"/>
  <c r="T9" i="46"/>
  <c r="X7" i="46"/>
  <c r="V6" i="46"/>
  <c r="T5" i="46"/>
  <c r="S9" i="46"/>
  <c r="Y8" i="46"/>
  <c r="W7" i="46"/>
  <c r="U6" i="46"/>
  <c r="S5" i="46"/>
  <c r="Y4" i="46"/>
  <c r="X8" i="46"/>
  <c r="V7" i="46"/>
  <c r="T6" i="46"/>
  <c r="X4" i="46"/>
  <c r="Y9" i="46"/>
  <c r="W8" i="46"/>
  <c r="U7" i="46"/>
  <c r="S6" i="46"/>
  <c r="Y5" i="46"/>
  <c r="W4" i="46"/>
  <c r="T4" i="46"/>
  <c r="X9" i="46"/>
  <c r="V8" i="46"/>
  <c r="T7" i="46"/>
  <c r="X5" i="46"/>
  <c r="V4" i="46"/>
  <c r="T8" i="46"/>
  <c r="V5" i="46"/>
  <c r="W9" i="46"/>
  <c r="U8" i="46"/>
  <c r="S7" i="46"/>
  <c r="Y6" i="46"/>
  <c r="W5" i="46"/>
  <c r="U4" i="46"/>
  <c r="V9" i="46"/>
  <c r="X6" i="46"/>
  <c r="A11" i="42"/>
  <c r="E12" i="46"/>
  <c r="C11" i="46"/>
  <c r="U9" i="45"/>
  <c r="S8" i="45"/>
  <c r="Y7" i="45"/>
  <c r="W6" i="45"/>
  <c r="U5" i="45"/>
  <c r="S4" i="45"/>
  <c r="T9" i="45"/>
  <c r="X7" i="45"/>
  <c r="V6" i="45"/>
  <c r="T5" i="45"/>
  <c r="S9" i="45"/>
  <c r="Y8" i="45"/>
  <c r="W7" i="45"/>
  <c r="U6" i="45"/>
  <c r="S5" i="45"/>
  <c r="Y4" i="45"/>
  <c r="X8" i="45"/>
  <c r="V7" i="45"/>
  <c r="T6" i="45"/>
  <c r="X4" i="45"/>
  <c r="Y9" i="45"/>
  <c r="W8" i="45"/>
  <c r="U7" i="45"/>
  <c r="S6" i="45"/>
  <c r="Y5" i="45"/>
  <c r="W4" i="45"/>
  <c r="X9" i="45"/>
  <c r="V8" i="45"/>
  <c r="T7" i="45"/>
  <c r="X5" i="45"/>
  <c r="V4" i="45"/>
  <c r="W9" i="45"/>
  <c r="U8" i="45"/>
  <c r="S7" i="45"/>
  <c r="Y6" i="45"/>
  <c r="W5" i="45"/>
  <c r="U4" i="45"/>
  <c r="V9" i="45"/>
  <c r="T8" i="45"/>
  <c r="X6" i="45"/>
  <c r="V5" i="45"/>
  <c r="T4" i="45"/>
  <c r="L9" i="45"/>
  <c r="P7" i="45"/>
  <c r="N6" i="45"/>
  <c r="L5" i="45"/>
  <c r="K9" i="45"/>
  <c r="Q8" i="45"/>
  <c r="O7" i="45"/>
  <c r="M6" i="45"/>
  <c r="K5" i="45"/>
  <c r="Q4" i="45"/>
  <c r="P8" i="45"/>
  <c r="N7" i="45"/>
  <c r="L6" i="45"/>
  <c r="P4" i="45"/>
  <c r="Q9" i="45"/>
  <c r="O8" i="45"/>
  <c r="M7" i="45"/>
  <c r="K6" i="45"/>
  <c r="Q5" i="45"/>
  <c r="O4" i="45"/>
  <c r="P9" i="45"/>
  <c r="N8" i="45"/>
  <c r="L7" i="45"/>
  <c r="P5" i="45"/>
  <c r="N4" i="45"/>
  <c r="O9" i="45"/>
  <c r="M8" i="45"/>
  <c r="K7" i="45"/>
  <c r="Q6" i="45"/>
  <c r="O5" i="45"/>
  <c r="M4" i="45"/>
  <c r="N9" i="45"/>
  <c r="L8" i="45"/>
  <c r="P6" i="45"/>
  <c r="N5" i="45"/>
  <c r="L4" i="45"/>
  <c r="M9" i="45"/>
  <c r="K8" i="45"/>
  <c r="Q7" i="45"/>
  <c r="O6" i="45"/>
  <c r="M5" i="45"/>
  <c r="K4" i="45"/>
  <c r="E12" i="45"/>
  <c r="C11" i="45"/>
  <c r="M9" i="44"/>
  <c r="O7" i="44"/>
  <c r="Q9" i="44"/>
  <c r="L7" i="44"/>
  <c r="M4" i="44"/>
  <c r="K8" i="44"/>
  <c r="M6" i="44"/>
  <c r="O8" i="44"/>
  <c r="P5" i="44"/>
  <c r="N9" i="44"/>
  <c r="Q7" i="44"/>
  <c r="O6" i="44"/>
  <c r="P7" i="44"/>
  <c r="Q4" i="44"/>
  <c r="K6" i="44"/>
  <c r="O9" i="44"/>
  <c r="P6" i="44"/>
  <c r="M5" i="44"/>
  <c r="U9" i="44"/>
  <c r="S8" i="44"/>
  <c r="Y7" i="44"/>
  <c r="W6" i="44"/>
  <c r="U5" i="44"/>
  <c r="S4" i="44"/>
  <c r="T9" i="44"/>
  <c r="X7" i="44"/>
  <c r="V6" i="44"/>
  <c r="T5" i="44"/>
  <c r="S9" i="44"/>
  <c r="Y8" i="44"/>
  <c r="W7" i="44"/>
  <c r="U6" i="44"/>
  <c r="S5" i="44"/>
  <c r="Y4" i="44"/>
  <c r="X8" i="44"/>
  <c r="V7" i="44"/>
  <c r="T6" i="44"/>
  <c r="X4" i="44"/>
  <c r="Y9" i="44"/>
  <c r="W8" i="44"/>
  <c r="U7" i="44"/>
  <c r="S6" i="44"/>
  <c r="Y5" i="44"/>
  <c r="W4" i="44"/>
  <c r="X9" i="44"/>
  <c r="V8" i="44"/>
  <c r="T7" i="44"/>
  <c r="X5" i="44"/>
  <c r="V4" i="44"/>
  <c r="W9" i="44"/>
  <c r="U8" i="44"/>
  <c r="S7" i="44"/>
  <c r="Y6" i="44"/>
  <c r="W5" i="44"/>
  <c r="U4" i="44"/>
  <c r="V9" i="44"/>
  <c r="T8" i="44"/>
  <c r="X6" i="44"/>
  <c r="V5" i="44"/>
  <c r="T4" i="44"/>
  <c r="E12" i="44"/>
  <c r="C11" i="44"/>
  <c r="O7" i="43"/>
  <c r="L4" i="43"/>
  <c r="M6" i="43"/>
  <c r="M5" i="43"/>
  <c r="P9" i="43"/>
  <c r="Q6" i="43"/>
  <c r="Q5" i="43"/>
  <c r="N5" i="43"/>
  <c r="K8" i="43"/>
  <c r="K7" i="43"/>
  <c r="K5" i="43"/>
  <c r="K4" i="43"/>
  <c r="N8" i="43"/>
  <c r="O5" i="43"/>
  <c r="M9" i="43"/>
  <c r="Q8" i="43"/>
  <c r="P4" i="43"/>
  <c r="M8" i="43"/>
  <c r="O4" i="43"/>
  <c r="P7" i="43"/>
  <c r="Q4" i="43"/>
  <c r="Q9" i="43"/>
  <c r="L7" i="43"/>
  <c r="M4" i="43"/>
  <c r="Q7" i="43"/>
  <c r="U9" i="43"/>
  <c r="S8" i="43"/>
  <c r="Y7" i="43"/>
  <c r="W6" i="43"/>
  <c r="U5" i="43"/>
  <c r="S4" i="43"/>
  <c r="T9" i="43"/>
  <c r="X7" i="43"/>
  <c r="V6" i="43"/>
  <c r="T5" i="43"/>
  <c r="S9" i="43"/>
  <c r="Y8" i="43"/>
  <c r="W7" i="43"/>
  <c r="U6" i="43"/>
  <c r="S5" i="43"/>
  <c r="Y4" i="43"/>
  <c r="X8" i="43"/>
  <c r="V7" i="43"/>
  <c r="T6" i="43"/>
  <c r="X4" i="43"/>
  <c r="Y9" i="43"/>
  <c r="W8" i="43"/>
  <c r="U7" i="43"/>
  <c r="S6" i="43"/>
  <c r="Y5" i="43"/>
  <c r="W4" i="43"/>
  <c r="X9" i="43"/>
  <c r="V8" i="43"/>
  <c r="T7" i="43"/>
  <c r="X5" i="43"/>
  <c r="V4" i="43"/>
  <c r="W9" i="43"/>
  <c r="U8" i="43"/>
  <c r="S7" i="43"/>
  <c r="Y6" i="43"/>
  <c r="W5" i="43"/>
  <c r="U4" i="43"/>
  <c r="V9" i="43"/>
  <c r="T8" i="43"/>
  <c r="X6" i="43"/>
  <c r="V5" i="43"/>
  <c r="T4" i="43"/>
  <c r="E12" i="43"/>
  <c r="C11" i="43"/>
  <c r="U9" i="42"/>
  <c r="S8" i="42"/>
  <c r="Y7" i="42"/>
  <c r="W6" i="42"/>
  <c r="U5" i="42"/>
  <c r="S4" i="42"/>
  <c r="T9" i="42"/>
  <c r="X7" i="42"/>
  <c r="V6" i="42"/>
  <c r="T5" i="42"/>
  <c r="S9" i="42"/>
  <c r="Y8" i="42"/>
  <c r="W7" i="42"/>
  <c r="U6" i="42"/>
  <c r="S5" i="42"/>
  <c r="Y4" i="42"/>
  <c r="X8" i="42"/>
  <c r="V7" i="42"/>
  <c r="T6" i="42"/>
  <c r="X4" i="42"/>
  <c r="Y9" i="42"/>
  <c r="W8" i="42"/>
  <c r="U7" i="42"/>
  <c r="S6" i="42"/>
  <c r="Y5" i="42"/>
  <c r="W4" i="42"/>
  <c r="V5" i="42"/>
  <c r="T4" i="42"/>
  <c r="X9" i="42"/>
  <c r="V8" i="42"/>
  <c r="T7" i="42"/>
  <c r="X5" i="42"/>
  <c r="V4" i="42"/>
  <c r="W9" i="42"/>
  <c r="U8" i="42"/>
  <c r="S7" i="42"/>
  <c r="Y6" i="42"/>
  <c r="W5" i="42"/>
  <c r="U4" i="42"/>
  <c r="V9" i="42"/>
  <c r="T8" i="42"/>
  <c r="X6" i="42"/>
  <c r="E12" i="42"/>
  <c r="C11" i="42"/>
  <c r="O7" i="41"/>
  <c r="Q9" i="41"/>
  <c r="N8" i="41"/>
  <c r="O5" i="41"/>
  <c r="M9" i="41"/>
  <c r="M6" i="41"/>
  <c r="O8" i="41"/>
  <c r="L7" i="41"/>
  <c r="M4" i="41"/>
  <c r="K8" i="41"/>
  <c r="K5" i="41"/>
  <c r="M7" i="41"/>
  <c r="P5" i="41"/>
  <c r="N9" i="41"/>
  <c r="Q7" i="41"/>
  <c r="P7" i="41"/>
  <c r="Q4" i="41"/>
  <c r="K6" i="41"/>
  <c r="N4" i="41"/>
  <c r="L8" i="41"/>
  <c r="M5" i="41"/>
  <c r="U9" i="41"/>
  <c r="S8" i="41"/>
  <c r="Y7" i="41"/>
  <c r="W6" i="41"/>
  <c r="U5" i="41"/>
  <c r="S4" i="41"/>
  <c r="T9" i="41"/>
  <c r="X7" i="41"/>
  <c r="V6" i="41"/>
  <c r="T5" i="41"/>
  <c r="V5" i="41"/>
  <c r="S9" i="41"/>
  <c r="Y8" i="41"/>
  <c r="W7" i="41"/>
  <c r="U6" i="41"/>
  <c r="S5" i="41"/>
  <c r="Y4" i="41"/>
  <c r="X8" i="41"/>
  <c r="V7" i="41"/>
  <c r="T6" i="41"/>
  <c r="X4" i="41"/>
  <c r="Y9" i="41"/>
  <c r="W8" i="41"/>
  <c r="U7" i="41"/>
  <c r="S6" i="41"/>
  <c r="Y5" i="41"/>
  <c r="W4" i="41"/>
  <c r="X9" i="41"/>
  <c r="V8" i="41"/>
  <c r="T7" i="41"/>
  <c r="X5" i="41"/>
  <c r="V4" i="41"/>
  <c r="T4" i="41"/>
  <c r="W9" i="41"/>
  <c r="U8" i="41"/>
  <c r="S7" i="41"/>
  <c r="Y6" i="41"/>
  <c r="W5" i="41"/>
  <c r="U4" i="41"/>
  <c r="V9" i="41"/>
  <c r="T8" i="41"/>
  <c r="X6" i="41"/>
  <c r="E12" i="41"/>
  <c r="C11" i="41"/>
  <c r="C12" i="40"/>
  <c r="C11" i="40" s="1"/>
  <c r="S2" i="1"/>
  <c r="A12" i="1"/>
  <c r="A11" i="1" s="1"/>
  <c r="G12" i="50" l="1"/>
  <c r="E11" i="50"/>
  <c r="G12" i="49"/>
  <c r="E11" i="49"/>
  <c r="G12" i="48"/>
  <c r="E11" i="48"/>
  <c r="G12" i="47"/>
  <c r="E11" i="47"/>
  <c r="G12" i="46"/>
  <c r="E11" i="46"/>
  <c r="G12" i="45"/>
  <c r="E11" i="45"/>
  <c r="G12" i="44"/>
  <c r="E11" i="44"/>
  <c r="G12" i="43"/>
  <c r="E11" i="43"/>
  <c r="G12" i="42"/>
  <c r="E11" i="42"/>
  <c r="G12" i="41"/>
  <c r="E11" i="41"/>
  <c r="E12" i="40"/>
  <c r="E11" i="40" s="1"/>
  <c r="C12" i="1"/>
  <c r="I12" i="50" l="1"/>
  <c r="G11" i="50"/>
  <c r="I12" i="49"/>
  <c r="G11" i="49"/>
  <c r="I12" i="48"/>
  <c r="G11" i="48"/>
  <c r="I12" i="47"/>
  <c r="G11" i="47"/>
  <c r="I12" i="46"/>
  <c r="G11" i="46"/>
  <c r="I12" i="45"/>
  <c r="G11" i="45"/>
  <c r="I12" i="44"/>
  <c r="G11" i="44"/>
  <c r="I12" i="43"/>
  <c r="G11" i="43"/>
  <c r="I12" i="42"/>
  <c r="G11" i="42"/>
  <c r="I12" i="41"/>
  <c r="G11" i="41"/>
  <c r="G12" i="40"/>
  <c r="G11" i="40" s="1"/>
  <c r="E12" i="1"/>
  <c r="C11" i="1"/>
  <c r="I11" i="50" l="1"/>
  <c r="K12" i="50"/>
  <c r="K12" i="49"/>
  <c r="I11" i="49"/>
  <c r="K12" i="48"/>
  <c r="I11" i="48"/>
  <c r="K12" i="47"/>
  <c r="I11" i="47"/>
  <c r="I11" i="46"/>
  <c r="K12" i="46"/>
  <c r="K12" i="45"/>
  <c r="I11" i="45"/>
  <c r="K12" i="44"/>
  <c r="I11" i="44"/>
  <c r="K12" i="43"/>
  <c r="I11" i="43"/>
  <c r="I11" i="42"/>
  <c r="K12" i="42"/>
  <c r="K12" i="41"/>
  <c r="I11" i="41"/>
  <c r="I12" i="40"/>
  <c r="I11" i="40" s="1"/>
  <c r="G12" i="1"/>
  <c r="E11" i="1"/>
  <c r="P9" i="1"/>
  <c r="M8" i="1"/>
  <c r="O6" i="1"/>
  <c r="L5" i="1"/>
  <c r="Q4" i="1"/>
  <c r="O9" i="1"/>
  <c r="L8" i="1"/>
  <c r="Q7" i="1"/>
  <c r="N6" i="1"/>
  <c r="P4" i="1"/>
  <c r="N8" i="1"/>
  <c r="P6" i="1"/>
  <c r="K5" i="1"/>
  <c r="N9" i="1"/>
  <c r="K8" i="1"/>
  <c r="P7" i="1"/>
  <c r="M6" i="1"/>
  <c r="O4" i="1"/>
  <c r="M9" i="1"/>
  <c r="O7" i="1"/>
  <c r="L6" i="1"/>
  <c r="Q5" i="1"/>
  <c r="N4" i="1"/>
  <c r="M5" i="1"/>
  <c r="L9" i="1"/>
  <c r="Q8" i="1"/>
  <c r="N7" i="1"/>
  <c r="K6" i="1"/>
  <c r="P5" i="1"/>
  <c r="M4" i="1"/>
  <c r="K7" i="1"/>
  <c r="K9" i="1"/>
  <c r="P8" i="1"/>
  <c r="M7" i="1"/>
  <c r="O5" i="1"/>
  <c r="L4" i="1"/>
  <c r="Q9" i="1"/>
  <c r="O8" i="1"/>
  <c r="L7" i="1"/>
  <c r="Q6" i="1"/>
  <c r="N5" i="1"/>
  <c r="K4" i="1"/>
  <c r="S12" i="50" l="1"/>
  <c r="K11" i="50"/>
  <c r="S12" i="49"/>
  <c r="K11" i="49"/>
  <c r="S12" i="48"/>
  <c r="K11" i="48"/>
  <c r="S12" i="47"/>
  <c r="K11" i="47"/>
  <c r="S12" i="46"/>
  <c r="K11" i="46"/>
  <c r="S12" i="45"/>
  <c r="K11" i="45"/>
  <c r="S12" i="44"/>
  <c r="K11" i="44"/>
  <c r="S12" i="43"/>
  <c r="K11" i="43"/>
  <c r="S12" i="42"/>
  <c r="K11" i="42"/>
  <c r="S12" i="41"/>
  <c r="K11" i="41"/>
  <c r="K12" i="40"/>
  <c r="K11" i="40" s="1"/>
  <c r="I12" i="1"/>
  <c r="G11" i="1"/>
  <c r="Y9" i="1"/>
  <c r="V8" i="1"/>
  <c r="S7" i="1"/>
  <c r="X6" i="1"/>
  <c r="U5" i="1"/>
  <c r="U8" i="1"/>
  <c r="T5" i="1"/>
  <c r="Y4" i="1"/>
  <c r="X9" i="1"/>
  <c r="W6" i="1"/>
  <c r="T7" i="1"/>
  <c r="V5" i="1"/>
  <c r="W9" i="1"/>
  <c r="T8" i="1"/>
  <c r="Y7" i="1"/>
  <c r="V6" i="1"/>
  <c r="S5" i="1"/>
  <c r="X4" i="1"/>
  <c r="S8" i="1"/>
  <c r="X7" i="1"/>
  <c r="U6" i="1"/>
  <c r="W4" i="1"/>
  <c r="W8" i="1"/>
  <c r="V9" i="1"/>
  <c r="U9" i="1"/>
  <c r="W7" i="1"/>
  <c r="T6" i="1"/>
  <c r="Y5" i="1"/>
  <c r="V4" i="1"/>
  <c r="U4" i="1"/>
  <c r="T9" i="1"/>
  <c r="Y8" i="1"/>
  <c r="V7" i="1"/>
  <c r="S6" i="1"/>
  <c r="X5" i="1"/>
  <c r="Y6" i="1"/>
  <c r="S4" i="1"/>
  <c r="S9" i="1"/>
  <c r="X8" i="1"/>
  <c r="U7" i="1"/>
  <c r="W5" i="1"/>
  <c r="T4" i="1"/>
  <c r="A18" i="50" l="1"/>
  <c r="C18" i="50" s="1"/>
  <c r="E18" i="50" s="1"/>
  <c r="G18" i="50" s="1"/>
  <c r="I18" i="50" s="1"/>
  <c r="K18" i="50" s="1"/>
  <c r="S18" i="50" s="1"/>
  <c r="A24" i="50" s="1"/>
  <c r="C24" i="50" s="1"/>
  <c r="E24" i="50" s="1"/>
  <c r="G24" i="50" s="1"/>
  <c r="I24" i="50" s="1"/>
  <c r="K24" i="50" s="1"/>
  <c r="S24" i="50" s="1"/>
  <c r="A32" i="50" s="1"/>
  <c r="C32" i="50" s="1"/>
  <c r="E32" i="50" s="1"/>
  <c r="G32" i="50" s="1"/>
  <c r="I32" i="50" s="1"/>
  <c r="K32" i="50" s="1"/>
  <c r="S32" i="50" s="1"/>
  <c r="A38" i="50" s="1"/>
  <c r="C38" i="50" s="1"/>
  <c r="E38" i="50" s="1"/>
  <c r="G38" i="50" s="1"/>
  <c r="I38" i="50" s="1"/>
  <c r="K38" i="50" s="1"/>
  <c r="S38" i="50" s="1"/>
  <c r="A44" i="50" s="1"/>
  <c r="C44" i="50" s="1"/>
  <c r="S11" i="50"/>
  <c r="A18" i="49"/>
  <c r="C18" i="49" s="1"/>
  <c r="E18" i="49" s="1"/>
  <c r="G18" i="49" s="1"/>
  <c r="I18" i="49" s="1"/>
  <c r="K18" i="49" s="1"/>
  <c r="S18" i="49" s="1"/>
  <c r="A24" i="49" s="1"/>
  <c r="C24" i="49" s="1"/>
  <c r="E24" i="49" s="1"/>
  <c r="G24" i="49" s="1"/>
  <c r="I24" i="49" s="1"/>
  <c r="K24" i="49" s="1"/>
  <c r="S24" i="49" s="1"/>
  <c r="A30" i="49" s="1"/>
  <c r="C30" i="49" s="1"/>
  <c r="E30" i="49" s="1"/>
  <c r="G30" i="49" s="1"/>
  <c r="I30" i="49" s="1"/>
  <c r="K30" i="49" s="1"/>
  <c r="S30" i="49" s="1"/>
  <c r="A36" i="49" s="1"/>
  <c r="C36" i="49" s="1"/>
  <c r="E36" i="49" s="1"/>
  <c r="G36" i="49" s="1"/>
  <c r="I36" i="49" s="1"/>
  <c r="K36" i="49" s="1"/>
  <c r="S36" i="49" s="1"/>
  <c r="A42" i="49" s="1"/>
  <c r="C42" i="49" s="1"/>
  <c r="S11" i="49"/>
  <c r="A18" i="48"/>
  <c r="C18" i="48" s="1"/>
  <c r="E18" i="48" s="1"/>
  <c r="G18" i="48" s="1"/>
  <c r="I18" i="48" s="1"/>
  <c r="K18" i="48" s="1"/>
  <c r="S18" i="48" s="1"/>
  <c r="A24" i="48" s="1"/>
  <c r="C24" i="48" s="1"/>
  <c r="E24" i="48" s="1"/>
  <c r="G24" i="48" s="1"/>
  <c r="I24" i="48" s="1"/>
  <c r="K24" i="48" s="1"/>
  <c r="S24" i="48" s="1"/>
  <c r="A30" i="48" s="1"/>
  <c r="C30" i="48" s="1"/>
  <c r="E30" i="48" s="1"/>
  <c r="G30" i="48" s="1"/>
  <c r="I30" i="48" s="1"/>
  <c r="K30" i="48" s="1"/>
  <c r="S30" i="48" s="1"/>
  <c r="A36" i="48" s="1"/>
  <c r="C36" i="48" s="1"/>
  <c r="E36" i="48" s="1"/>
  <c r="G36" i="48" s="1"/>
  <c r="I36" i="48" s="1"/>
  <c r="K36" i="48" s="1"/>
  <c r="S36" i="48" s="1"/>
  <c r="A42" i="48" s="1"/>
  <c r="C42" i="48" s="1"/>
  <c r="S11" i="48"/>
  <c r="A18" i="47"/>
  <c r="C18" i="47" s="1"/>
  <c r="E18" i="47" s="1"/>
  <c r="G18" i="47" s="1"/>
  <c r="I18" i="47" s="1"/>
  <c r="K18" i="47" s="1"/>
  <c r="S18" i="47" s="1"/>
  <c r="A24" i="47" s="1"/>
  <c r="C24" i="47" s="1"/>
  <c r="E24" i="47" s="1"/>
  <c r="G24" i="47" s="1"/>
  <c r="I24" i="47" s="1"/>
  <c r="K24" i="47" s="1"/>
  <c r="S24" i="47" s="1"/>
  <c r="A30" i="47" s="1"/>
  <c r="C30" i="47" s="1"/>
  <c r="E30" i="47" s="1"/>
  <c r="G30" i="47" s="1"/>
  <c r="I30" i="47" s="1"/>
  <c r="K30" i="47" s="1"/>
  <c r="S30" i="47" s="1"/>
  <c r="A36" i="47" s="1"/>
  <c r="C36" i="47" s="1"/>
  <c r="E36" i="47" s="1"/>
  <c r="G36" i="47" s="1"/>
  <c r="I36" i="47" s="1"/>
  <c r="K36" i="47" s="1"/>
  <c r="S36" i="47" s="1"/>
  <c r="A43" i="47" s="1"/>
  <c r="C43" i="47" s="1"/>
  <c r="S11" i="47"/>
  <c r="A18" i="46"/>
  <c r="C18" i="46" s="1"/>
  <c r="E18" i="46" s="1"/>
  <c r="G18" i="46" s="1"/>
  <c r="I18" i="46" s="1"/>
  <c r="K18" i="46" s="1"/>
  <c r="S18" i="46" s="1"/>
  <c r="A24" i="46" s="1"/>
  <c r="C24" i="46" s="1"/>
  <c r="E24" i="46" s="1"/>
  <c r="G24" i="46" s="1"/>
  <c r="I24" i="46" s="1"/>
  <c r="K24" i="46" s="1"/>
  <c r="S24" i="46" s="1"/>
  <c r="A30" i="46" s="1"/>
  <c r="C30" i="46" s="1"/>
  <c r="E30" i="46" s="1"/>
  <c r="G30" i="46" s="1"/>
  <c r="I30" i="46" s="1"/>
  <c r="K30" i="46" s="1"/>
  <c r="S30" i="46" s="1"/>
  <c r="A36" i="46" s="1"/>
  <c r="C36" i="46" s="1"/>
  <c r="E36" i="46" s="1"/>
  <c r="G36" i="46" s="1"/>
  <c r="I36" i="46" s="1"/>
  <c r="K36" i="46" s="1"/>
  <c r="S36" i="46" s="1"/>
  <c r="A44" i="46" s="1"/>
  <c r="C44" i="46" s="1"/>
  <c r="S11" i="46"/>
  <c r="A18" i="45"/>
  <c r="C18" i="45" s="1"/>
  <c r="E18" i="45" s="1"/>
  <c r="G18" i="45" s="1"/>
  <c r="I18" i="45" s="1"/>
  <c r="K18" i="45" s="1"/>
  <c r="S18" i="45" s="1"/>
  <c r="A24" i="45" s="1"/>
  <c r="C24" i="45" s="1"/>
  <c r="E24" i="45" s="1"/>
  <c r="G24" i="45" s="1"/>
  <c r="I24" i="45" s="1"/>
  <c r="K24" i="45" s="1"/>
  <c r="S24" i="45" s="1"/>
  <c r="A30" i="45" s="1"/>
  <c r="C30" i="45" s="1"/>
  <c r="E30" i="45" s="1"/>
  <c r="G30" i="45" s="1"/>
  <c r="I30" i="45" s="1"/>
  <c r="K30" i="45" s="1"/>
  <c r="S30" i="45" s="1"/>
  <c r="A36" i="45" s="1"/>
  <c r="C36" i="45" s="1"/>
  <c r="E36" i="45" s="1"/>
  <c r="G36" i="45" s="1"/>
  <c r="I36" i="45" s="1"/>
  <c r="K36" i="45" s="1"/>
  <c r="S36" i="45" s="1"/>
  <c r="A42" i="45" s="1"/>
  <c r="C42" i="45" s="1"/>
  <c r="S11" i="45"/>
  <c r="A18" i="44"/>
  <c r="C18" i="44" s="1"/>
  <c r="E18" i="44" s="1"/>
  <c r="G18" i="44" s="1"/>
  <c r="I18" i="44" s="1"/>
  <c r="K18" i="44" s="1"/>
  <c r="S18" i="44" s="1"/>
  <c r="A24" i="44" s="1"/>
  <c r="C24" i="44" s="1"/>
  <c r="E24" i="44" s="1"/>
  <c r="G24" i="44" s="1"/>
  <c r="I24" i="44" s="1"/>
  <c r="K24" i="44" s="1"/>
  <c r="S24" i="44" s="1"/>
  <c r="A30" i="44" s="1"/>
  <c r="C30" i="44" s="1"/>
  <c r="E30" i="44" s="1"/>
  <c r="G30" i="44" s="1"/>
  <c r="I30" i="44" s="1"/>
  <c r="K30" i="44" s="1"/>
  <c r="S30" i="44" s="1"/>
  <c r="A36" i="44" s="1"/>
  <c r="C36" i="44" s="1"/>
  <c r="E36" i="44" s="1"/>
  <c r="G36" i="44" s="1"/>
  <c r="I36" i="44" s="1"/>
  <c r="K36" i="44" s="1"/>
  <c r="S36" i="44" s="1"/>
  <c r="A42" i="44" s="1"/>
  <c r="C42" i="44" s="1"/>
  <c r="S11" i="44"/>
  <c r="A18" i="43"/>
  <c r="C18" i="43" s="1"/>
  <c r="E18" i="43" s="1"/>
  <c r="G18" i="43" s="1"/>
  <c r="I18" i="43" s="1"/>
  <c r="K18" i="43" s="1"/>
  <c r="S18" i="43" s="1"/>
  <c r="A24" i="43" s="1"/>
  <c r="C24" i="43" s="1"/>
  <c r="E24" i="43" s="1"/>
  <c r="G24" i="43" s="1"/>
  <c r="I24" i="43" s="1"/>
  <c r="K24" i="43" s="1"/>
  <c r="S24" i="43" s="1"/>
  <c r="A30" i="43" s="1"/>
  <c r="C30" i="43" s="1"/>
  <c r="E30" i="43" s="1"/>
  <c r="G30" i="43" s="1"/>
  <c r="I30" i="43" s="1"/>
  <c r="K30" i="43" s="1"/>
  <c r="S30" i="43" s="1"/>
  <c r="A36" i="43" s="1"/>
  <c r="C36" i="43" s="1"/>
  <c r="E36" i="43" s="1"/>
  <c r="G36" i="43" s="1"/>
  <c r="I36" i="43" s="1"/>
  <c r="K36" i="43" s="1"/>
  <c r="S36" i="43" s="1"/>
  <c r="A42" i="43" s="1"/>
  <c r="C42" i="43" s="1"/>
  <c r="S11" i="43"/>
  <c r="A18" i="42"/>
  <c r="C18" i="42" s="1"/>
  <c r="E18" i="42" s="1"/>
  <c r="G18" i="42" s="1"/>
  <c r="I18" i="42" s="1"/>
  <c r="K18" i="42" s="1"/>
  <c r="S18" i="42" s="1"/>
  <c r="A24" i="42" s="1"/>
  <c r="C24" i="42" s="1"/>
  <c r="E24" i="42" s="1"/>
  <c r="G24" i="42" s="1"/>
  <c r="I24" i="42" s="1"/>
  <c r="K24" i="42" s="1"/>
  <c r="S24" i="42" s="1"/>
  <c r="A30" i="42" s="1"/>
  <c r="C30" i="42" s="1"/>
  <c r="E30" i="42" s="1"/>
  <c r="G30" i="42" s="1"/>
  <c r="I30" i="42" s="1"/>
  <c r="K30" i="42" s="1"/>
  <c r="S30" i="42" s="1"/>
  <c r="A36" i="42" s="1"/>
  <c r="C36" i="42" s="1"/>
  <c r="E36" i="42" s="1"/>
  <c r="G36" i="42" s="1"/>
  <c r="I36" i="42" s="1"/>
  <c r="K36" i="42" s="1"/>
  <c r="S36" i="42" s="1"/>
  <c r="A44" i="42" s="1"/>
  <c r="C44" i="42" s="1"/>
  <c r="S11" i="42"/>
  <c r="A18" i="41"/>
  <c r="C18" i="41" s="1"/>
  <c r="E18" i="41" s="1"/>
  <c r="G18" i="41" s="1"/>
  <c r="I18" i="41" s="1"/>
  <c r="K18" i="41" s="1"/>
  <c r="S18" i="41" s="1"/>
  <c r="A24" i="41" s="1"/>
  <c r="C24" i="41" s="1"/>
  <c r="E24" i="41" s="1"/>
  <c r="G24" i="41" s="1"/>
  <c r="I24" i="41" s="1"/>
  <c r="K24" i="41" s="1"/>
  <c r="S24" i="41" s="1"/>
  <c r="A30" i="41" s="1"/>
  <c r="C30" i="41" s="1"/>
  <c r="E30" i="41" s="1"/>
  <c r="G30" i="41" s="1"/>
  <c r="I30" i="41" s="1"/>
  <c r="K30" i="41" s="1"/>
  <c r="S30" i="41" s="1"/>
  <c r="A36" i="41" s="1"/>
  <c r="C36" i="41" s="1"/>
  <c r="E36" i="41" s="1"/>
  <c r="G36" i="41" s="1"/>
  <c r="I36" i="41" s="1"/>
  <c r="K36" i="41" s="1"/>
  <c r="S36" i="41" s="1"/>
  <c r="A43" i="41" s="1"/>
  <c r="C43" i="41" s="1"/>
  <c r="S11" i="41"/>
  <c r="S12" i="40"/>
  <c r="S11" i="40" s="1"/>
  <c r="K12" i="1"/>
  <c r="K11" i="1" s="1"/>
  <c r="I11" i="1"/>
  <c r="A18" i="40" l="1"/>
  <c r="C18" i="40" s="1"/>
  <c r="E18" i="40" s="1"/>
  <c r="G18" i="40" s="1"/>
  <c r="I18" i="40" s="1"/>
  <c r="K18" i="40" s="1"/>
  <c r="S18" i="40" s="1"/>
  <c r="A24" i="40" s="1"/>
  <c r="C24" i="40" s="1"/>
  <c r="E24" i="40" s="1"/>
  <c r="G24" i="40" s="1"/>
  <c r="I24" i="40" s="1"/>
  <c r="K24" i="40" s="1"/>
  <c r="S24" i="40" s="1"/>
  <c r="A30" i="40" s="1"/>
  <c r="C30" i="40" s="1"/>
  <c r="E30" i="40" s="1"/>
  <c r="G30" i="40" s="1"/>
  <c r="I30" i="40" s="1"/>
  <c r="K30" i="40" s="1"/>
  <c r="S30" i="40" s="1"/>
  <c r="A36" i="40" s="1"/>
  <c r="C36" i="40" s="1"/>
  <c r="E36" i="40" s="1"/>
  <c r="G36" i="40" s="1"/>
  <c r="I36" i="40" s="1"/>
  <c r="K36" i="40" s="1"/>
  <c r="S36" i="40" s="1"/>
  <c r="A48" i="40" s="1"/>
  <c r="C48" i="40" s="1"/>
  <c r="S12" i="1"/>
  <c r="S11" i="1" s="1"/>
  <c r="A18" i="1" l="1"/>
  <c r="C18" i="1" s="1"/>
  <c r="E18" i="1" l="1"/>
  <c r="G18" i="1" l="1"/>
  <c r="I18" i="1" s="1"/>
  <c r="K18" i="1" s="1"/>
  <c r="S18" i="1" l="1"/>
  <c r="A24" i="1" l="1"/>
  <c r="C24" i="1" l="1"/>
  <c r="E24" i="1" l="1"/>
  <c r="G24" i="1" l="1"/>
  <c r="I24" i="1" s="1"/>
  <c r="K24" i="1" s="1"/>
  <c r="S24" i="1" l="1"/>
  <c r="A30" i="1" l="1"/>
  <c r="C30" i="1" l="1"/>
  <c r="E30" i="1" l="1"/>
  <c r="G30" i="1" l="1"/>
  <c r="I30" i="1" s="1"/>
  <c r="K30" i="1" s="1"/>
  <c r="S30" i="1" l="1"/>
  <c r="A36" i="1" l="1"/>
  <c r="C36" i="1" l="1"/>
  <c r="E36" i="1" l="1"/>
  <c r="G36" i="1" l="1"/>
  <c r="I36" i="1" s="1"/>
  <c r="K36" i="1" s="1"/>
  <c r="S36" i="1" l="1"/>
  <c r="A42" i="1" l="1"/>
  <c r="C42" i="1" l="1"/>
</calcChain>
</file>

<file path=xl/sharedStrings.xml><?xml version="1.0" encoding="utf-8"?>
<sst xmlns="http://schemas.openxmlformats.org/spreadsheetml/2006/main" count="206" uniqueCount="60">
  <si>
    <t>Anotações</t>
  </si>
  <si>
    <r>
      <t>Etapa 1:</t>
    </r>
    <r>
      <rPr>
        <b/>
        <sz val="12"/>
        <color theme="1" tint="0.34998626667073579"/>
        <rFont val="Calibri"/>
        <family val="2"/>
        <scheme val="minor"/>
      </rPr>
      <t xml:space="preserve"> Insira o Ano e Mês de Início</t>
    </r>
  </si>
  <si>
    <r>
      <t>Etapa 2:</t>
    </r>
    <r>
      <rPr>
        <b/>
        <sz val="12"/>
        <color theme="1" tint="0.34998626667073579"/>
        <rFont val="Calibri"/>
        <family val="2"/>
        <scheme val="minor"/>
      </rPr>
      <t xml:space="preserve"> Escolha o Dia de Início</t>
    </r>
  </si>
  <si>
    <t>Ano</t>
  </si>
  <si>
    <t>M~es de Início</t>
  </si>
  <si>
    <t>Dia de Início da Semana</t>
  </si>
  <si>
    <t>Folha de pagamento
Todo 5° dia útil</t>
  </si>
  <si>
    <t>GFIP e FGTS
Todo dia 7 ou dia útil anterior</t>
  </si>
  <si>
    <t>EFD-Contribuições | Até o 10º dia útil do segundo mês
subsequente ao de referência da escrituração</t>
  </si>
  <si>
    <t>DCTFWeb
Todo dia 15 ou dia útil posterior (IN RFB nº 2.162/23)</t>
  </si>
  <si>
    <t>EFD-Reinf
Todo dia 15 ou dia útil posterior (IN RFB nº 2.163/23)</t>
  </si>
  <si>
    <t>Cide - Combustíveis e Remessas ao Exterior
Todo dia 15 ou dia útil anterior</t>
  </si>
  <si>
    <t>Darf INSS e Darf IRRF
Todo dia 20 ou dia útil anterior</t>
  </si>
  <si>
    <t>PGDAS-D
Todo dia 20 ou dia útil posterior</t>
  </si>
  <si>
    <t>Carnaval</t>
  </si>
  <si>
    <t>PIS sobre a folha
Todo dia 25 ou dia útil anterior</t>
  </si>
  <si>
    <t>Decred</t>
  </si>
  <si>
    <t>DIF - Papel Imune</t>
  </si>
  <si>
    <t>e-Financeira</t>
  </si>
  <si>
    <t>DBF - Declaração de Benefícios Fiscais</t>
  </si>
  <si>
    <t>Dirf</t>
  </si>
  <si>
    <t>DMOB</t>
  </si>
  <si>
    <t>DMED</t>
  </si>
  <si>
    <t>DME
Último dia útil</t>
  </si>
  <si>
    <t>DOI
Último dia útil</t>
  </si>
  <si>
    <t>Operação com criptoativos
Último dia útil</t>
  </si>
  <si>
    <t>Pagamento do 13° folha complementar
Até o dia 10 de janeiro, se houver folha complementar</t>
  </si>
  <si>
    <t>Darf IRRF 13° salário
Até o dia 20 ou dia útil anterior</t>
  </si>
  <si>
    <t>Data limite para atualizar o salário mínimo e a tabela do INSS
Último dia útil</t>
  </si>
  <si>
    <t>Entrada em produção do FGTS Digital
Para fatos geradores a partir de março de 2023</t>
  </si>
  <si>
    <t>Defis</t>
  </si>
  <si>
    <t>DTTA</t>
  </si>
  <si>
    <t>GFD - Guia do FGTS Digital | Todo dia 20 ou dia útil
anterior (artigo 15, caput da nº Lei nº 8.036/90)</t>
  </si>
  <si>
    <t>DIRPF</t>
  </si>
  <si>
    <t>LCDPR | Deve ser realizada até o prazo de entrega
do IRPF do respectivo ano-calendário</t>
  </si>
  <si>
    <t>DASN-SIMEI</t>
  </si>
  <si>
    <t>ECD</t>
  </si>
  <si>
    <t>ECF</t>
  </si>
  <si>
    <t>Dia do profissional de RH</t>
  </si>
  <si>
    <t>Dia do trabalho</t>
  </si>
  <si>
    <t>Corpus Christi</t>
  </si>
  <si>
    <t>Tiradentes</t>
  </si>
  <si>
    <t>Sexta-feira santa</t>
  </si>
  <si>
    <t>Confraternização Universal
Dia Mundial da Paz</t>
  </si>
  <si>
    <t>Independência do Brasil</t>
  </si>
  <si>
    <t>Dia do administrador</t>
  </si>
  <si>
    <t>Dia do contador</t>
  </si>
  <si>
    <t>DITR</t>
  </si>
  <si>
    <t>Dia das crianças</t>
  </si>
  <si>
    <t>Dia da ciência e da tecnologia</t>
  </si>
  <si>
    <t>Pagamento da 1° parcela do 13º
Até o dia 30 de novembro ou dia útil anterior</t>
  </si>
  <si>
    <t>DCTFWeb do 13° salário
Até o dia 20 ou dia útil anterior</t>
  </si>
  <si>
    <t>Pagamento da 2° parcela do 13º
Até o dia 20 de dezembro ou dia útil anterior</t>
  </si>
  <si>
    <t>Darf INSS do 13° salário
Até o dia 20 de dezembro ou dia útil anterior</t>
  </si>
  <si>
    <t>Aniversário de Ada Lovelace,
a primeira programadora da
história</t>
  </si>
  <si>
    <t>Natal</t>
  </si>
  <si>
    <t>Finados</t>
  </si>
  <si>
    <t>Proclamação da república</t>
  </si>
  <si>
    <t>Dia do Advogado</t>
  </si>
  <si>
    <t>Dia da Consciência Negra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</si>
</sst>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R$&quot;\ * #,##0_-;\-&quot;R$&quot;\ * #,##0_-;_-&quot;R$&quot;\ * &quot;-&quot;_-;_-@_-"/>
    <numFmt numFmtId="44" formatCode="_-&quot;R$&quot;\ * #,##0.00_-;\-&quot;R$&quot;\ * #,##0.00_-;_-&quot;R$&quot;\ * &quot;-&quot;??_-;_-@_-"/>
    <numFmt numFmtId="164" formatCode="_(* #,##0_);_(* \(#,##0\);_(* &quot;-&quot;_);_(@_)"/>
    <numFmt numFmtId="165" formatCode="_(* #,##0.00_);_(* \(#,##0.00\);_(* &quot;-&quot;??_);_(@_)"/>
    <numFmt numFmtId="166" formatCode="mmmm\ yyyy"/>
    <numFmt numFmtId="167" formatCode="mmmm\ \'yy"/>
    <numFmt numFmtId="168" formatCode="d"/>
    <numFmt numFmtId="169" formatCode="dddd"/>
    <numFmt numFmtId="170" formatCode="dd"/>
  </numFmts>
  <fonts count="60">
    <font>
      <sz val="10"/>
      <name val="Arial"/>
      <family val="2"/>
    </font>
    <font>
      <sz val="11"/>
      <color theme="1"/>
      <name val="Calibri"/>
      <family val="2"/>
      <charset val="134"/>
      <scheme val="minor"/>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u/>
      <sz val="10"/>
      <color theme="11"/>
      <name val="Arial"/>
      <family val="2"/>
    </font>
    <font>
      <sz val="18"/>
      <color theme="3"/>
      <name val="Calibri"/>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57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
      <b/>
      <sz val="48"/>
      <color theme="0"/>
      <name val="Calibri"/>
      <family val="2"/>
      <scheme val="major"/>
    </font>
    <font>
      <sz val="8"/>
      <color theme="5"/>
      <name val="Calibri"/>
      <family val="2"/>
      <scheme val="minor"/>
    </font>
    <font>
      <sz val="11"/>
      <color theme="1"/>
      <name val="Calibri"/>
      <family val="2"/>
      <scheme val="major"/>
    </font>
    <font>
      <sz val="8"/>
      <color theme="9"/>
      <name val="Calibri"/>
      <family val="2"/>
      <scheme val="minor"/>
    </font>
    <font>
      <sz val="8"/>
      <color theme="3" tint="0.39997558519241921"/>
      <name val="Calibri"/>
      <family val="2"/>
      <scheme val="minor"/>
    </font>
    <font>
      <sz val="10"/>
      <color rgb="FFE8FBFE"/>
      <name val="Arial"/>
      <family val="2"/>
    </font>
    <font>
      <sz val="8"/>
      <color rgb="FFE8FBFE"/>
      <name val="Arial"/>
      <family val="2"/>
    </font>
    <font>
      <sz val="7"/>
      <color rgb="FFE8FBFE"/>
      <name val="Arial"/>
      <family val="2"/>
    </font>
    <font>
      <b/>
      <sz val="12"/>
      <color rgb="FFE8FBFE"/>
      <name val="Calibri"/>
      <family val="2"/>
      <scheme val="minor"/>
    </font>
    <font>
      <sz val="8"/>
      <color theme="2" tint="-0.249977111117893"/>
      <name val="Calibri"/>
      <family val="2"/>
      <scheme val="minor"/>
    </font>
    <font>
      <sz val="8"/>
      <color rgb="FFC00000"/>
      <name val="Calibri"/>
      <family val="2"/>
      <scheme val="minor"/>
    </font>
    <font>
      <sz val="8"/>
      <color theme="8"/>
      <name val="Calibri"/>
      <family val="2"/>
      <scheme val="minor"/>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C89B"/>
        <bgColor indexed="64"/>
      </patternFill>
    </fill>
    <fill>
      <patternFill patternType="solid">
        <fgColor rgb="FF00A27F"/>
        <bgColor indexed="64"/>
      </patternFill>
    </fill>
  </fills>
  <borders count="24">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6795556505021"/>
      </right>
      <top/>
      <bottom/>
      <diagonal/>
    </border>
  </borders>
  <cellStyleXfs count="51">
    <xf numFmtId="0" fontId="0" fillId="0" borderId="0"/>
    <xf numFmtId="0" fontId="9" fillId="0" borderId="0" applyNumberFormat="0" applyFill="0" applyBorder="0" applyAlignment="0" applyProtection="0">
      <alignment vertical="top"/>
      <protection locked="0"/>
    </xf>
    <xf numFmtId="165" fontId="12" fillId="0" borderId="0" applyFont="0" applyFill="0" applyBorder="0" applyAlignment="0" applyProtection="0"/>
    <xf numFmtId="0" fontId="2" fillId="0" borderId="0"/>
    <xf numFmtId="0" fontId="31" fillId="0" borderId="0" applyNumberForma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9" fontId="12" fillId="0" borderId="0" applyFont="0" applyFill="0" applyBorder="0" applyAlignment="0" applyProtection="0"/>
    <xf numFmtId="0" fontId="32" fillId="0" borderId="0" applyNumberFormat="0" applyFill="0" applyBorder="0" applyAlignment="0" applyProtection="0"/>
    <xf numFmtId="0" fontId="33" fillId="0" borderId="14" applyNumberFormat="0" applyFill="0" applyAlignment="0" applyProtection="0"/>
    <xf numFmtId="0" fontId="34" fillId="0" borderId="15" applyNumberFormat="0" applyFill="0" applyAlignment="0" applyProtection="0"/>
    <xf numFmtId="0" fontId="35" fillId="0" borderId="16" applyNumberFormat="0" applyFill="0" applyAlignment="0" applyProtection="0"/>
    <xf numFmtId="0" fontId="35" fillId="0" borderId="0" applyNumberFormat="0" applyFill="0" applyBorder="0" applyAlignment="0" applyProtection="0"/>
    <xf numFmtId="0" fontId="36" fillId="5" borderId="0" applyNumberFormat="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17" applyNumberFormat="0" applyAlignment="0" applyProtection="0"/>
    <xf numFmtId="0" fontId="40" fillId="9" borderId="18" applyNumberFormat="0" applyAlignment="0" applyProtection="0"/>
    <xf numFmtId="0" fontId="41" fillId="9" borderId="17" applyNumberFormat="0" applyAlignment="0" applyProtection="0"/>
    <xf numFmtId="0" fontId="42" fillId="0" borderId="19" applyNumberFormat="0" applyFill="0" applyAlignment="0" applyProtection="0"/>
    <xf numFmtId="0" fontId="43" fillId="10" borderId="20" applyNumberFormat="0" applyAlignment="0" applyProtection="0"/>
    <xf numFmtId="0" fontId="44" fillId="0" borderId="0" applyNumberFormat="0" applyFill="0" applyBorder="0" applyAlignment="0" applyProtection="0"/>
    <xf numFmtId="0" fontId="12" fillId="11" borderId="21" applyNumberFormat="0" applyFont="0" applyAlignment="0" applyProtection="0"/>
    <xf numFmtId="0" fontId="45" fillId="0" borderId="0" applyNumberFormat="0" applyFill="0" applyBorder="0" applyAlignment="0" applyProtection="0"/>
    <xf numFmtId="0" fontId="46" fillId="0" borderId="22" applyNumberFormat="0" applyFill="0" applyAlignment="0" applyProtection="0"/>
    <xf numFmtId="0" fontId="4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170" fontId="50" fillId="0" borderId="23" applyFill="0" applyProtection="0">
      <alignment horizontal="left" vertical="top" wrapText="1" indent="1"/>
    </xf>
  </cellStyleXfs>
  <cellXfs count="162">
    <xf numFmtId="0" fontId="0" fillId="0" borderId="0" xfId="0"/>
    <xf numFmtId="0" fontId="0" fillId="0" borderId="0" xfId="0" applyAlignment="1">
      <alignment vertical="center"/>
    </xf>
    <xf numFmtId="0" fontId="3" fillId="0" borderId="0" xfId="0" applyFont="1" applyAlignment="1">
      <alignment vertical="center"/>
    </xf>
    <xf numFmtId="0" fontId="3" fillId="0" borderId="0" xfId="0" applyFont="1"/>
    <xf numFmtId="0" fontId="4" fillId="0" borderId="0" xfId="0" applyFont="1"/>
    <xf numFmtId="0" fontId="4" fillId="0" borderId="0" xfId="0" applyFont="1" applyAlignment="1">
      <alignment vertical="center"/>
    </xf>
    <xf numFmtId="0" fontId="7" fillId="0" borderId="0" xfId="0" applyFont="1" applyAlignment="1">
      <alignment vertical="center"/>
    </xf>
    <xf numFmtId="0" fontId="11" fillId="0" borderId="4" xfId="0" applyFont="1" applyBorder="1" applyAlignment="1">
      <alignment vertical="center"/>
    </xf>
    <xf numFmtId="0" fontId="0" fillId="0" borderId="4" xfId="0" applyBorder="1"/>
    <xf numFmtId="0" fontId="10" fillId="0" borderId="2" xfId="0" applyFont="1" applyBorder="1"/>
    <xf numFmtId="0" fontId="13" fillId="0" borderId="0" xfId="0" applyFont="1"/>
    <xf numFmtId="0" fontId="6" fillId="0" borderId="2" xfId="0" applyFont="1" applyBorder="1" applyAlignment="1">
      <alignment horizontal="left" vertical="center" shrinkToFit="1"/>
    </xf>
    <xf numFmtId="0" fontId="6" fillId="3" borderId="7" xfId="0" applyFont="1" applyFill="1" applyBorder="1" applyAlignment="1">
      <alignment horizontal="left" vertical="center" shrinkToFit="1"/>
    </xf>
    <xf numFmtId="0" fontId="8" fillId="0" borderId="1" xfId="0" applyFont="1" applyBorder="1" applyAlignment="1">
      <alignment horizontal="left" vertical="center" indent="1"/>
    </xf>
    <xf numFmtId="0" fontId="7" fillId="0" borderId="7" xfId="0" applyFont="1" applyBorder="1"/>
    <xf numFmtId="0" fontId="7" fillId="0" borderId="3" xfId="0" applyFont="1" applyBorder="1" applyAlignment="1">
      <alignment horizontal="left" vertical="center"/>
    </xf>
    <xf numFmtId="0" fontId="7" fillId="0" borderId="5" xfId="1" applyFont="1" applyFill="1" applyBorder="1" applyAlignment="1" applyProtection="1">
      <alignment horizontal="left" vertical="center"/>
    </xf>
    <xf numFmtId="0" fontId="7" fillId="0" borderId="8" xfId="1" applyFont="1" applyFill="1" applyBorder="1" applyAlignment="1" applyProtection="1">
      <alignment vertical="center"/>
    </xf>
    <xf numFmtId="0" fontId="23" fillId="2" borderId="0" xfId="0" applyFont="1" applyFill="1" applyAlignment="1">
      <alignment horizontal="left" vertical="center"/>
    </xf>
    <xf numFmtId="0" fontId="25" fillId="4" borderId="12" xfId="0" applyFont="1" applyFill="1" applyBorder="1" applyAlignment="1">
      <alignment horizontal="center" vertical="center"/>
    </xf>
    <xf numFmtId="0" fontId="26" fillId="2" borderId="13" xfId="0" applyFont="1" applyFill="1" applyBorder="1" applyAlignment="1">
      <alignment horizontal="center" vertical="center"/>
    </xf>
    <xf numFmtId="0" fontId="27" fillId="0" borderId="0" xfId="0" applyFont="1" applyAlignment="1">
      <alignment vertical="center"/>
    </xf>
    <xf numFmtId="0" fontId="20" fillId="0" borderId="0" xfId="2" applyNumberFormat="1" applyFont="1" applyFill="1" applyAlignment="1">
      <alignment horizontal="left"/>
    </xf>
    <xf numFmtId="0" fontId="22" fillId="0" borderId="0" xfId="1" applyFont="1" applyAlignment="1" applyProtection="1">
      <alignment horizontal="left"/>
    </xf>
    <xf numFmtId="0" fontId="24" fillId="0" borderId="0" xfId="2" applyNumberFormat="1" applyFont="1" applyFill="1" applyAlignment="1">
      <alignment horizontal="left"/>
    </xf>
    <xf numFmtId="0" fontId="28" fillId="0" borderId="0" xfId="1" applyFont="1" applyAlignment="1" applyProtection="1">
      <alignment horizontal="left"/>
    </xf>
    <xf numFmtId="168" fontId="5" fillId="3" borderId="1" xfId="0" applyNumberFormat="1" applyFont="1" applyFill="1" applyBorder="1" applyAlignment="1">
      <alignment horizontal="center" vertical="center" shrinkToFit="1"/>
    </xf>
    <xf numFmtId="168" fontId="5" fillId="0" borderId="1" xfId="0" applyNumberFormat="1" applyFont="1" applyBorder="1" applyAlignment="1">
      <alignment horizontal="center" vertical="center" shrinkToFit="1"/>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166" fontId="14" fillId="36" borderId="0" xfId="0" applyNumberFormat="1" applyFont="1" applyFill="1" applyAlignment="1">
      <alignment horizontal="left" vertical="top"/>
    </xf>
    <xf numFmtId="0" fontId="3" fillId="36" borderId="0" xfId="0" applyFont="1" applyFill="1"/>
    <xf numFmtId="0" fontId="30" fillId="36" borderId="0" xfId="0" applyFont="1" applyFill="1" applyAlignment="1">
      <alignment horizontal="center" shrinkToFit="1"/>
    </xf>
    <xf numFmtId="168" fontId="17" fillId="36" borderId="0" xfId="0" applyNumberFormat="1" applyFont="1" applyFill="1" applyAlignment="1">
      <alignment horizontal="center" vertical="center" shrinkToFit="1"/>
    </xf>
    <xf numFmtId="0" fontId="4" fillId="36" borderId="0" xfId="0" applyFont="1" applyFill="1"/>
    <xf numFmtId="166" fontId="21" fillId="36" borderId="0" xfId="0" applyNumberFormat="1" applyFont="1" applyFill="1" applyAlignment="1">
      <alignment vertical="top"/>
    </xf>
    <xf numFmtId="166" fontId="21" fillId="36" borderId="0" xfId="0" applyNumberFormat="1" applyFont="1" applyFill="1" applyAlignment="1">
      <alignment horizontal="left" vertical="top"/>
    </xf>
    <xf numFmtId="0" fontId="18" fillId="36" borderId="0" xfId="0" applyFont="1" applyFill="1"/>
    <xf numFmtId="0" fontId="19" fillId="36" borderId="0" xfId="0" applyFont="1" applyFill="1" applyAlignment="1">
      <alignment vertical="center"/>
    </xf>
    <xf numFmtId="0" fontId="0" fillId="36" borderId="0" xfId="0" applyFill="1"/>
    <xf numFmtId="0" fontId="0" fillId="0" borderId="0" xfId="0" applyAlignment="1">
      <alignment horizontal="left" vertical="center" indent="1"/>
    </xf>
    <xf numFmtId="0" fontId="13" fillId="0" borderId="0" xfId="0" applyFont="1" applyAlignment="1">
      <alignment horizontal="left" indent="1"/>
    </xf>
    <xf numFmtId="0" fontId="3" fillId="0" borderId="0" xfId="0" applyFont="1" applyAlignment="1">
      <alignment horizontal="left" vertical="center" indent="1"/>
    </xf>
    <xf numFmtId="0" fontId="25" fillId="4" borderId="12" xfId="0" applyFont="1" applyFill="1" applyBorder="1" applyAlignment="1">
      <alignment horizontal="left" vertical="center" indent="1"/>
    </xf>
    <xf numFmtId="0" fontId="26" fillId="2" borderId="13" xfId="0" applyFont="1" applyFill="1" applyBorder="1" applyAlignment="1">
      <alignment horizontal="left" vertical="center" indent="1"/>
    </xf>
    <xf numFmtId="0" fontId="0" fillId="0" borderId="0" xfId="0" applyAlignment="1">
      <alignment horizontal="left" vertical="top" indent="1"/>
    </xf>
    <xf numFmtId="0" fontId="27" fillId="0" borderId="0" xfId="0" applyFont="1" applyAlignment="1">
      <alignment horizontal="left" vertical="top" indent="1"/>
    </xf>
    <xf numFmtId="0" fontId="53" fillId="0" borderId="0" xfId="0" applyFont="1"/>
    <xf numFmtId="0" fontId="54" fillId="0" borderId="0" xfId="0" applyFont="1"/>
    <xf numFmtId="0" fontId="55" fillId="0" borderId="0" xfId="0" applyFont="1"/>
    <xf numFmtId="0" fontId="55" fillId="0" borderId="0" xfId="0" applyFont="1" applyAlignment="1">
      <alignment vertical="center"/>
    </xf>
    <xf numFmtId="0" fontId="56" fillId="0" borderId="0" xfId="2" applyNumberFormat="1" applyFont="1" applyFill="1" applyAlignment="1">
      <alignment horizontal="left"/>
    </xf>
    <xf numFmtId="0" fontId="53" fillId="0" borderId="0" xfId="0" applyFont="1" applyAlignment="1">
      <alignment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4" xfId="0" applyFont="1" applyFill="1" applyBorder="1" applyAlignment="1">
      <alignment horizontal="center" vertical="center"/>
    </xf>
    <xf numFmtId="168" fontId="5" fillId="0" borderId="1" xfId="0" applyNumberFormat="1" applyFont="1" applyBorder="1" applyAlignment="1">
      <alignment horizontal="center" vertical="center" shrinkToFit="1"/>
    </xf>
    <xf numFmtId="168" fontId="5" fillId="0" borderId="7" xfId="0" applyNumberFormat="1" applyFont="1" applyBorder="1" applyAlignment="1">
      <alignment horizontal="center" vertical="center" shrinkToFit="1"/>
    </xf>
    <xf numFmtId="0" fontId="6" fillId="0" borderId="7" xfId="0" applyFont="1" applyBorder="1" applyAlignment="1">
      <alignment horizontal="left" vertical="center" shrinkToFit="1"/>
    </xf>
    <xf numFmtId="0" fontId="6" fillId="0" borderId="2" xfId="0" applyFont="1" applyBorder="1" applyAlignment="1">
      <alignment horizontal="left" vertical="center" shrinkToFit="1"/>
    </xf>
    <xf numFmtId="0" fontId="7" fillId="3" borderId="3" xfId="0" applyFont="1" applyFill="1" applyBorder="1" applyAlignment="1">
      <alignment horizontal="left" vertical="center" indent="1"/>
    </xf>
    <xf numFmtId="0" fontId="7" fillId="3" borderId="0" xfId="0" applyFont="1" applyFill="1" applyAlignment="1">
      <alignment horizontal="left" vertical="center" indent="1"/>
    </xf>
    <xf numFmtId="0" fontId="7" fillId="3" borderId="4" xfId="0" applyFont="1" applyFill="1" applyBorder="1" applyAlignment="1">
      <alignment horizontal="left" vertical="center" indent="1"/>
    </xf>
    <xf numFmtId="168" fontId="5" fillId="3" borderId="1" xfId="0" applyNumberFormat="1" applyFont="1" applyFill="1" applyBorder="1" applyAlignment="1">
      <alignment horizontal="center" vertical="center" shrinkToFit="1"/>
    </xf>
    <xf numFmtId="168" fontId="5" fillId="3" borderId="7" xfId="0" applyNumberFormat="1" applyFont="1" applyFill="1" applyBorder="1" applyAlignment="1">
      <alignment horizontal="center" vertical="center" shrinkToFit="1"/>
    </xf>
    <xf numFmtId="0" fontId="6" fillId="3" borderId="7"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7" fillId="0" borderId="3" xfId="0" applyFont="1" applyBorder="1" applyAlignment="1">
      <alignment horizontal="left" vertical="top" indent="1"/>
    </xf>
    <xf numFmtId="0" fontId="7" fillId="0" borderId="4" xfId="0" applyFont="1" applyBorder="1" applyAlignment="1">
      <alignment horizontal="left" vertical="top" indent="1"/>
    </xf>
    <xf numFmtId="0" fontId="57" fillId="0" borderId="3" xfId="0" applyFont="1" applyBorder="1" applyAlignment="1">
      <alignment horizontal="left" vertical="top" wrapText="1" indent="1"/>
    </xf>
    <xf numFmtId="0" fontId="57" fillId="0" borderId="4"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4" xfId="0" applyFont="1" applyBorder="1" applyAlignment="1">
      <alignment horizontal="left" vertical="top" indent="1"/>
    </xf>
    <xf numFmtId="0" fontId="7" fillId="0" borderId="0" xfId="0" applyFont="1" applyAlignment="1">
      <alignment horizontal="left" vertical="top" indent="1"/>
    </xf>
    <xf numFmtId="0" fontId="7" fillId="3" borderId="3" xfId="0" applyFont="1" applyFill="1" applyBorder="1" applyAlignment="1">
      <alignment horizontal="left" vertical="top" indent="1"/>
    </xf>
    <xf numFmtId="0" fontId="7" fillId="3" borderId="0" xfId="0" applyFont="1" applyFill="1" applyAlignment="1">
      <alignment horizontal="left" vertical="top" indent="1"/>
    </xf>
    <xf numFmtId="0" fontId="7" fillId="3" borderId="4" xfId="0" applyFont="1" applyFill="1" applyBorder="1" applyAlignment="1">
      <alignment horizontal="left" vertical="top" indent="1"/>
    </xf>
    <xf numFmtId="0" fontId="7" fillId="0" borderId="0" xfId="0" applyFont="1" applyAlignment="1">
      <alignment horizontal="center" vertical="center"/>
    </xf>
    <xf numFmtId="0" fontId="7" fillId="0" borderId="8" xfId="0" applyFont="1" applyBorder="1" applyAlignment="1">
      <alignment horizontal="center" vertical="center"/>
    </xf>
    <xf numFmtId="0" fontId="49" fillId="0" borderId="3" xfId="0" applyFont="1" applyBorder="1" applyAlignment="1">
      <alignment horizontal="left" vertical="top" wrapText="1" indent="1"/>
    </xf>
    <xf numFmtId="0" fontId="49" fillId="0" borderId="4" xfId="0" applyFont="1" applyBorder="1" applyAlignment="1">
      <alignment horizontal="left" vertical="top" indent="1"/>
    </xf>
    <xf numFmtId="0" fontId="58" fillId="0" borderId="3" xfId="0" applyFont="1" applyBorder="1" applyAlignment="1">
      <alignment horizontal="left" vertical="top" wrapText="1" indent="1"/>
    </xf>
    <xf numFmtId="0" fontId="58" fillId="0" borderId="4" xfId="0" applyFont="1" applyBorder="1" applyAlignment="1">
      <alignment horizontal="left" vertical="top" indent="1"/>
    </xf>
    <xf numFmtId="0" fontId="49" fillId="0" borderId="3" xfId="0" applyFont="1" applyBorder="1" applyAlignment="1">
      <alignment horizontal="left" vertical="center" wrapText="1" indent="1"/>
    </xf>
    <xf numFmtId="0" fontId="49" fillId="0" borderId="4" xfId="0" applyFont="1" applyBorder="1" applyAlignment="1">
      <alignment horizontal="left" vertical="center" indent="1"/>
    </xf>
    <xf numFmtId="0" fontId="7" fillId="0" borderId="0" xfId="0" applyFont="1" applyAlignment="1">
      <alignment horizontal="left" vertical="center"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indent="1"/>
    </xf>
    <xf numFmtId="0" fontId="6" fillId="0" borderId="4" xfId="0" applyFont="1" applyBorder="1" applyAlignment="1">
      <alignment horizontal="left" vertical="center" wrapText="1" indent="1"/>
    </xf>
    <xf numFmtId="0" fontId="57" fillId="0" borderId="0" xfId="0" applyFont="1" applyAlignment="1">
      <alignment horizontal="left" vertical="top" indent="1"/>
    </xf>
    <xf numFmtId="0" fontId="57" fillId="0" borderId="4" xfId="0" applyFont="1" applyBorder="1" applyAlignment="1">
      <alignment horizontal="left" vertical="top" indent="1"/>
    </xf>
    <xf numFmtId="0" fontId="6" fillId="0" borderId="0" xfId="0" applyFont="1" applyAlignment="1">
      <alignment horizontal="left" vertical="top" indent="1"/>
    </xf>
    <xf numFmtId="166" fontId="48" fillId="36" borderId="0" xfId="0" applyNumberFormat="1" applyFont="1" applyFill="1" applyAlignment="1">
      <alignment horizontal="center" vertical="top"/>
    </xf>
    <xf numFmtId="0" fontId="6" fillId="3" borderId="3" xfId="0" applyFont="1" applyFill="1" applyBorder="1" applyAlignment="1">
      <alignment horizontal="left" vertical="top" wrapText="1" indent="1"/>
    </xf>
    <xf numFmtId="0" fontId="6" fillId="3" borderId="0" xfId="0" applyFont="1" applyFill="1" applyAlignment="1">
      <alignment horizontal="left" vertical="top" indent="1"/>
    </xf>
    <xf numFmtId="0" fontId="6" fillId="3" borderId="4" xfId="0" applyFont="1" applyFill="1" applyBorder="1" applyAlignment="1">
      <alignment horizontal="left" vertical="top" indent="1"/>
    </xf>
    <xf numFmtId="169" fontId="15" fillId="37" borderId="9" xfId="0" applyNumberFormat="1" applyFont="1" applyFill="1" applyBorder="1" applyAlignment="1">
      <alignment horizontal="center" vertical="center" shrinkToFit="1"/>
    </xf>
    <xf numFmtId="169" fontId="15" fillId="37" borderId="10" xfId="0" applyNumberFormat="1" applyFont="1" applyFill="1" applyBorder="1" applyAlignment="1">
      <alignment horizontal="center" vertical="center" shrinkToFit="1"/>
    </xf>
    <xf numFmtId="167" fontId="16" fillId="36" borderId="0" xfId="0" applyNumberFormat="1" applyFont="1" applyFill="1" applyAlignment="1">
      <alignment horizontal="center" vertical="center"/>
    </xf>
    <xf numFmtId="169" fontId="15" fillId="37" borderId="11" xfId="0" applyNumberFormat="1" applyFont="1" applyFill="1" applyBorder="1" applyAlignment="1">
      <alignment horizontal="center" vertical="center" shrinkToFit="1"/>
    </xf>
    <xf numFmtId="0" fontId="29" fillId="0" borderId="8" xfId="1" applyFont="1" applyFill="1" applyBorder="1" applyAlignment="1" applyProtection="1">
      <alignment horizontal="right" vertical="center"/>
    </xf>
    <xf numFmtId="0" fontId="29" fillId="0" borderId="6" xfId="1" applyFont="1" applyFill="1" applyBorder="1" applyAlignment="1" applyProtection="1">
      <alignment horizontal="right" vertical="center"/>
    </xf>
    <xf numFmtId="0" fontId="29" fillId="0" borderId="0" xfId="1" applyFont="1" applyFill="1" applyBorder="1" applyAlignment="1" applyProtection="1">
      <alignment horizontal="right" vertical="center"/>
    </xf>
    <xf numFmtId="0" fontId="29" fillId="0" borderId="4" xfId="1" applyFont="1" applyFill="1" applyBorder="1" applyAlignment="1" applyProtection="1">
      <alignment horizontal="right" vertical="center"/>
    </xf>
    <xf numFmtId="0" fontId="57" fillId="0" borderId="3" xfId="0" applyFont="1" applyBorder="1" applyAlignment="1">
      <alignment horizontal="left" vertical="center" wrapText="1" indent="1"/>
    </xf>
    <xf numFmtId="0" fontId="57" fillId="0" borderId="4" xfId="0" applyFont="1" applyBorder="1" applyAlignment="1">
      <alignment horizontal="left" vertical="center" wrapText="1" indent="1"/>
    </xf>
    <xf numFmtId="0" fontId="6" fillId="0" borderId="0" xfId="0" applyFont="1" applyAlignment="1">
      <alignment horizontal="left" vertical="center" indent="1"/>
    </xf>
    <xf numFmtId="0" fontId="51" fillId="0" borderId="3" xfId="0" applyFont="1" applyBorder="1" applyAlignment="1">
      <alignment horizontal="left" vertical="center" wrapText="1" indent="1"/>
    </xf>
    <xf numFmtId="0" fontId="51" fillId="0" borderId="4" xfId="0" applyFont="1" applyBorder="1" applyAlignment="1">
      <alignment horizontal="left" vertical="center" wrapText="1" indent="1"/>
    </xf>
    <xf numFmtId="0" fontId="59" fillId="0" borderId="3" xfId="0" applyFont="1" applyBorder="1" applyAlignment="1">
      <alignment horizontal="left" vertical="center" wrapText="1" indent="1"/>
    </xf>
    <xf numFmtId="0" fontId="59" fillId="0" borderId="0" xfId="0" applyFont="1" applyAlignment="1">
      <alignment horizontal="left" vertical="center" indent="1"/>
    </xf>
    <xf numFmtId="0" fontId="59" fillId="0" borderId="4" xfId="0" applyFont="1" applyBorder="1" applyAlignment="1">
      <alignment horizontal="left" vertical="center" indent="1"/>
    </xf>
    <xf numFmtId="0" fontId="59" fillId="0" borderId="3" xfId="0" applyFont="1" applyBorder="1" applyAlignment="1">
      <alignment horizontal="left" vertical="top" wrapText="1" indent="1"/>
    </xf>
    <xf numFmtId="0" fontId="59" fillId="0" borderId="4" xfId="0" applyFont="1" applyBorder="1" applyAlignment="1">
      <alignment horizontal="left" vertical="top" indent="1"/>
    </xf>
    <xf numFmtId="0" fontId="59" fillId="0" borderId="0" xfId="0" applyFont="1" applyAlignment="1">
      <alignment horizontal="left" vertical="top" indent="1"/>
    </xf>
    <xf numFmtId="0" fontId="49" fillId="0" borderId="0" xfId="0" applyFont="1" applyAlignment="1">
      <alignment horizontal="left" vertical="top" indent="1"/>
    </xf>
    <xf numFmtId="0" fontId="57" fillId="0" borderId="3" xfId="0" applyFont="1" applyBorder="1" applyAlignment="1">
      <alignment horizontal="left" vertical="center" indent="1"/>
    </xf>
    <xf numFmtId="0" fontId="57" fillId="0" borderId="4" xfId="0" applyFont="1" applyBorder="1" applyAlignment="1">
      <alignment horizontal="left" vertical="center" indent="1"/>
    </xf>
    <xf numFmtId="0" fontId="51" fillId="0" borderId="3" xfId="0" applyFont="1" applyBorder="1" applyAlignment="1">
      <alignment horizontal="left" vertical="center" indent="1"/>
    </xf>
    <xf numFmtId="0" fontId="51" fillId="0" borderId="4" xfId="0" applyFont="1" applyBorder="1" applyAlignment="1">
      <alignment horizontal="left" vertical="center" indent="1"/>
    </xf>
    <xf numFmtId="0" fontId="59" fillId="0" borderId="4" xfId="0" applyFont="1" applyBorder="1" applyAlignment="1">
      <alignment horizontal="left" vertical="center" wrapText="1" indent="1"/>
    </xf>
    <xf numFmtId="0" fontId="57" fillId="0" borderId="0" xfId="0" applyFont="1" applyAlignment="1">
      <alignment horizontal="left" vertical="center" indent="1"/>
    </xf>
    <xf numFmtId="0" fontId="49" fillId="0" borderId="0" xfId="0" applyFont="1" applyAlignment="1">
      <alignment horizontal="left" vertical="center" indent="1"/>
    </xf>
    <xf numFmtId="0" fontId="59" fillId="0" borderId="3" xfId="0" applyFont="1" applyBorder="1" applyAlignment="1">
      <alignment horizontal="center" vertical="center" wrapText="1"/>
    </xf>
    <xf numFmtId="0" fontId="59" fillId="0" borderId="0" xfId="0" applyFont="1" applyAlignment="1">
      <alignment horizontal="center" vertical="center"/>
    </xf>
    <xf numFmtId="0" fontId="59" fillId="0" borderId="4" xfId="0" applyFont="1" applyBorder="1" applyAlignment="1">
      <alignment horizontal="center" vertical="center"/>
    </xf>
    <xf numFmtId="0" fontId="51" fillId="0" borderId="0" xfId="0" applyFont="1" applyAlignment="1">
      <alignment horizontal="left" vertical="center" indent="1"/>
    </xf>
    <xf numFmtId="0" fontId="52" fillId="0" borderId="3" xfId="0" applyFont="1" applyBorder="1" applyAlignment="1">
      <alignment horizontal="left" vertical="center" indent="1"/>
    </xf>
    <xf numFmtId="0" fontId="52" fillId="0" borderId="4" xfId="0" applyFont="1" applyBorder="1" applyAlignment="1">
      <alignment horizontal="left" vertical="center" indent="1"/>
    </xf>
    <xf numFmtId="0" fontId="59" fillId="3" borderId="3" xfId="0" applyFont="1" applyFill="1" applyBorder="1" applyAlignment="1">
      <alignment horizontal="left" vertical="center" wrapText="1" indent="1"/>
    </xf>
    <xf numFmtId="0" fontId="59" fillId="3" borderId="0" xfId="0" applyFont="1" applyFill="1" applyAlignment="1">
      <alignment horizontal="left" vertical="center" indent="1"/>
    </xf>
    <xf numFmtId="0" fontId="59" fillId="3" borderId="4" xfId="0" applyFont="1" applyFill="1" applyBorder="1" applyAlignment="1">
      <alignment horizontal="left" vertical="center" indent="1"/>
    </xf>
    <xf numFmtId="0" fontId="57" fillId="0" borderId="0" xfId="0" applyFont="1" applyAlignment="1">
      <alignment horizontal="left" vertical="center" wrapText="1" indent="1"/>
    </xf>
    <xf numFmtId="0" fontId="49" fillId="0" borderId="0" xfId="0" applyFont="1" applyAlignment="1">
      <alignment horizontal="left" vertical="center" wrapText="1" indent="1"/>
    </xf>
    <xf numFmtId="0" fontId="49" fillId="0" borderId="4" xfId="0" applyFont="1" applyBorder="1" applyAlignment="1">
      <alignment horizontal="left" vertical="center" wrapText="1" indent="1"/>
    </xf>
    <xf numFmtId="0" fontId="26" fillId="0" borderId="3" xfId="0" applyFont="1" applyBorder="1" applyAlignment="1">
      <alignment horizontal="left" vertical="center" indent="1"/>
    </xf>
    <xf numFmtId="0" fontId="26" fillId="0" borderId="4" xfId="0" applyFont="1" applyBorder="1" applyAlignment="1">
      <alignment horizontal="left" vertical="center" indent="1"/>
    </xf>
    <xf numFmtId="0" fontId="26" fillId="0" borderId="3" xfId="0" applyFont="1" applyBorder="1" applyAlignment="1">
      <alignment horizontal="left" vertical="center" wrapText="1" indent="1"/>
    </xf>
    <xf numFmtId="0" fontId="26" fillId="0" borderId="0" xfId="0" applyFont="1" applyAlignment="1">
      <alignment horizontal="left" vertical="center" indent="1"/>
    </xf>
    <xf numFmtId="0" fontId="26" fillId="0" borderId="4" xfId="0" applyFont="1" applyBorder="1" applyAlignment="1">
      <alignment horizontal="left" vertical="center" wrapText="1" indent="1"/>
    </xf>
    <xf numFmtId="0" fontId="26" fillId="3" borderId="3" xfId="0" applyFont="1" applyFill="1" applyBorder="1" applyAlignment="1">
      <alignment horizontal="left" vertical="center" indent="1"/>
    </xf>
    <xf numFmtId="0" fontId="26" fillId="3" borderId="0" xfId="0" applyFont="1" applyFill="1" applyAlignment="1">
      <alignment horizontal="left" vertical="center" indent="1"/>
    </xf>
    <xf numFmtId="0" fontId="26" fillId="3" borderId="4" xfId="0" applyFont="1" applyFill="1" applyBorder="1" applyAlignment="1">
      <alignment horizontal="left" vertical="center" indent="1"/>
    </xf>
    <xf numFmtId="0" fontId="26" fillId="3" borderId="3" xfId="0" applyFont="1" applyFill="1" applyBorder="1" applyAlignment="1">
      <alignment horizontal="left" vertical="center" wrapText="1" indent="1"/>
    </xf>
    <xf numFmtId="0" fontId="26" fillId="3" borderId="0" xfId="0" applyFont="1" applyFill="1" applyAlignment="1">
      <alignment horizontal="left" vertical="center" wrapText="1" indent="1"/>
    </xf>
    <xf numFmtId="0" fontId="26" fillId="3" borderId="4" xfId="0" applyFont="1" applyFill="1" applyBorder="1" applyAlignment="1">
      <alignment horizontal="left" vertical="center" wrapText="1" indent="1"/>
    </xf>
    <xf numFmtId="0" fontId="26" fillId="0" borderId="3" xfId="0" applyFont="1" applyBorder="1" applyAlignment="1">
      <alignment horizontal="left" vertical="top" wrapText="1" indent="1"/>
    </xf>
    <xf numFmtId="0" fontId="26" fillId="0" borderId="0" xfId="0" applyFont="1" applyAlignment="1">
      <alignment horizontal="left" vertical="top" wrapText="1" indent="1"/>
    </xf>
    <xf numFmtId="0" fontId="26" fillId="0" borderId="4" xfId="0" applyFont="1" applyBorder="1" applyAlignment="1">
      <alignment horizontal="left" vertical="top" wrapText="1" indent="1"/>
    </xf>
  </cellXfs>
  <cellStyles count="51">
    <cellStyle name="20% - Ênfase1" xfId="27" builtinId="30" customBuiltin="1"/>
    <cellStyle name="20% - Ênfase2" xfId="31" builtinId="34" customBuiltin="1"/>
    <cellStyle name="20% - Ênfase3" xfId="35" builtinId="38" customBuiltin="1"/>
    <cellStyle name="20% - Ênfase4" xfId="39" builtinId="42" customBuiltin="1"/>
    <cellStyle name="20% - Ênfase5" xfId="43" builtinId="46" customBuiltin="1"/>
    <cellStyle name="20% - Ênfase6" xfId="47" builtinId="50" customBuiltin="1"/>
    <cellStyle name="40% - Ênfase1" xfId="28" builtinId="31" customBuiltin="1"/>
    <cellStyle name="40% - Ênfase2" xfId="32" builtinId="35" customBuiltin="1"/>
    <cellStyle name="40% - Ênfase3" xfId="36" builtinId="39" customBuiltin="1"/>
    <cellStyle name="40% - Ênfase4" xfId="40" builtinId="43" customBuiltin="1"/>
    <cellStyle name="40% - Ênfase5" xfId="44" builtinId="47" customBuiltin="1"/>
    <cellStyle name="40% - Ênfase6" xfId="48" builtinId="51" customBuiltin="1"/>
    <cellStyle name="60% - Ênfase1" xfId="29" builtinId="32" customBuiltin="1"/>
    <cellStyle name="60% - Ênfase2" xfId="33" builtinId="36" customBuiltin="1"/>
    <cellStyle name="60% - Ênfase3" xfId="37" builtinId="40" customBuiltin="1"/>
    <cellStyle name="60% - Ênfase4" xfId="41" builtinId="44" customBuiltin="1"/>
    <cellStyle name="60% - Ênfase5" xfId="45" builtinId="48" customBuiltin="1"/>
    <cellStyle name="60% - Ênfase6" xfId="49" builtinId="52" customBuiltin="1"/>
    <cellStyle name="Bom" xfId="14" builtinId="26" customBuiltin="1"/>
    <cellStyle name="Cálculo" xfId="19" builtinId="22" customBuiltin="1"/>
    <cellStyle name="Célula de Verificação" xfId="21" builtinId="23" customBuiltin="1"/>
    <cellStyle name="Célula Vinculada" xfId="20" builtinId="24" customBuiltin="1"/>
    <cellStyle name="Detalhes do dia" xfId="50" xr:uid="{86BCC1CE-2AC8-47AF-91FA-51FDDB61A7BD}"/>
    <cellStyle name="Ênfase1" xfId="26" builtinId="29" customBuiltin="1"/>
    <cellStyle name="Ênfase2" xfId="30" builtinId="33" customBuiltin="1"/>
    <cellStyle name="Ênfase3" xfId="34" builtinId="37" customBuiltin="1"/>
    <cellStyle name="Ênfase4" xfId="38" builtinId="41" customBuiltin="1"/>
    <cellStyle name="Ênfase5" xfId="42" builtinId="45" customBuiltin="1"/>
    <cellStyle name="Ênfase6" xfId="46" builtinId="49" customBuiltin="1"/>
    <cellStyle name="Entrada" xfId="17" builtinId="20" customBuiltin="1"/>
    <cellStyle name="Hiperlink" xfId="1" builtinId="8" customBuiltin="1"/>
    <cellStyle name="Hiperlink Visitado" xfId="4" builtinId="9" customBuiltin="1"/>
    <cellStyle name="Moeda" xfId="6" builtinId="4" customBuiltin="1"/>
    <cellStyle name="Moeda [0]" xfId="7" builtinId="7" customBuiltin="1"/>
    <cellStyle name="Neutro" xfId="16" builtinId="28" customBuiltin="1"/>
    <cellStyle name="Normal" xfId="0" builtinId="0" customBuiltin="1"/>
    <cellStyle name="Normal 2" xfId="3" xr:uid="{00000000-0005-0000-0000-000003000000}"/>
    <cellStyle name="Nota" xfId="23" builtinId="10" customBuiltin="1"/>
    <cellStyle name="Porcentagem" xfId="8" builtinId="5" customBuiltin="1"/>
    <cellStyle name="Ruim" xfId="15" builtinId="27" customBuiltin="1"/>
    <cellStyle name="Saída" xfId="18" builtinId="21" customBuiltin="1"/>
    <cellStyle name="Separador de milhares [0]" xfId="5" builtinId="6" customBuiltin="1"/>
    <cellStyle name="Texto de Aviso" xfId="22" builtinId="11" customBuiltin="1"/>
    <cellStyle name="Texto Explicativo" xfId="24" builtinId="53" customBuiltin="1"/>
    <cellStyle name="Título" xfId="9" builtinId="15" customBuiltin="1"/>
    <cellStyle name="Título 1" xfId="10" builtinId="16" customBuiltin="1"/>
    <cellStyle name="Título 2" xfId="11" builtinId="17" customBuiltin="1"/>
    <cellStyle name="Título 3" xfId="12" builtinId="18" customBuiltin="1"/>
    <cellStyle name="Título 4" xfId="13" builtinId="19" customBuiltin="1"/>
    <cellStyle name="Total" xfId="25" builtinId="25" customBuiltin="1"/>
    <cellStyle name="Vírgula" xfId="2" builtinId="3" customBuiltin="1"/>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00C89B"/>
      <color rgb="FFF1F7FD"/>
      <color rgb="FFEAF3FC"/>
      <color rgb="FFE2F7FE"/>
      <color rgb="FFE8FBFE"/>
      <color rgb="FF5BC1EF"/>
      <color rgb="FF00A2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0</xdr:colOff>
      <xdr:row>2</xdr:row>
      <xdr:rowOff>0</xdr:rowOff>
    </xdr:from>
    <xdr:to>
      <xdr:col>37</xdr:col>
      <xdr:colOff>597478</xdr:colOff>
      <xdr:row>9</xdr:row>
      <xdr:rowOff>89375</xdr:rowOff>
    </xdr:to>
    <xdr:pic>
      <xdr:nvPicPr>
        <xdr:cNvPr id="94" name="Imagem 93">
          <a:extLst>
            <a:ext uri="{FF2B5EF4-FFF2-40B4-BE49-F238E27FC236}">
              <a16:creationId xmlns:a16="http://schemas.microsoft.com/office/drawing/2014/main" id="{14035E33-F7F0-4514-BC83-519F3569F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15850" y="352425"/>
          <a:ext cx="2426278" cy="918050"/>
        </a:xfrm>
        <a:prstGeom prst="rect">
          <a:avLst/>
        </a:prstGeom>
      </xdr:spPr>
    </xdr:pic>
    <xdr:clientData/>
  </xdr:twoCellAnchor>
  <xdr:twoCellAnchor>
    <xdr:from>
      <xdr:col>26</xdr:col>
      <xdr:colOff>533399</xdr:colOff>
      <xdr:row>12</xdr:row>
      <xdr:rowOff>342901</xdr:rowOff>
    </xdr:from>
    <xdr:to>
      <xdr:col>38</xdr:col>
      <xdr:colOff>409574</xdr:colOff>
      <xdr:row>18</xdr:row>
      <xdr:rowOff>190501</xdr:rowOff>
    </xdr:to>
    <xdr:sp macro="" textlink="">
      <xdr:nvSpPr>
        <xdr:cNvPr id="95" name="CaixaDeTexto 94">
          <a:extLst>
            <a:ext uri="{FF2B5EF4-FFF2-40B4-BE49-F238E27FC236}">
              <a16:creationId xmlns:a16="http://schemas.microsoft.com/office/drawing/2014/main" id="{C2370B9E-4377-4B20-B64F-24E9EB63F8BB}"/>
            </a:ext>
          </a:extLst>
        </xdr:cNvPr>
        <xdr:cNvSpPr txBox="1"/>
      </xdr:nvSpPr>
      <xdr:spPr>
        <a:xfrm>
          <a:off x="9201149" y="2143126"/>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26</xdr:col>
      <xdr:colOff>523874</xdr:colOff>
      <xdr:row>12</xdr:row>
      <xdr:rowOff>19051</xdr:rowOff>
    </xdr:from>
    <xdr:to>
      <xdr:col>38</xdr:col>
      <xdr:colOff>419099</xdr:colOff>
      <xdr:row>12</xdr:row>
      <xdr:rowOff>323851</xdr:rowOff>
    </xdr:to>
    <xdr:sp macro="" textlink="">
      <xdr:nvSpPr>
        <xdr:cNvPr id="96" name="CaixaDeTexto 95">
          <a:extLst>
            <a:ext uri="{FF2B5EF4-FFF2-40B4-BE49-F238E27FC236}">
              <a16:creationId xmlns:a16="http://schemas.microsoft.com/office/drawing/2014/main" id="{16BEC19C-5FFB-4F8D-9098-4EDC9648C9FC}"/>
            </a:ext>
          </a:extLst>
        </xdr:cNvPr>
        <xdr:cNvSpPr txBox="1"/>
      </xdr:nvSpPr>
      <xdr:spPr>
        <a:xfrm>
          <a:off x="9191624" y="1819276"/>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26</xdr:col>
      <xdr:colOff>533399</xdr:colOff>
      <xdr:row>18</xdr:row>
      <xdr:rowOff>228601</xdr:rowOff>
    </xdr:from>
    <xdr:to>
      <xdr:col>38</xdr:col>
      <xdr:colOff>409574</xdr:colOff>
      <xdr:row>23</xdr:row>
      <xdr:rowOff>104776</xdr:rowOff>
    </xdr:to>
    <xdr:sp macro="" textlink="">
      <xdr:nvSpPr>
        <xdr:cNvPr id="97" name="CaixaDeTexto 96">
          <a:extLst>
            <a:ext uri="{FF2B5EF4-FFF2-40B4-BE49-F238E27FC236}">
              <a16:creationId xmlns:a16="http://schemas.microsoft.com/office/drawing/2014/main" id="{4070FB83-833E-4CC3-9E51-DBDC6101EBDA}"/>
            </a:ext>
          </a:extLst>
        </xdr:cNvPr>
        <xdr:cNvSpPr txBox="1"/>
      </xdr:nvSpPr>
      <xdr:spPr>
        <a:xfrm>
          <a:off x="9201149" y="3400426"/>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26</xdr:col>
      <xdr:colOff>533399</xdr:colOff>
      <xdr:row>23</xdr:row>
      <xdr:rowOff>133351</xdr:rowOff>
    </xdr:from>
    <xdr:to>
      <xdr:col>38</xdr:col>
      <xdr:colOff>409574</xdr:colOff>
      <xdr:row>25</xdr:row>
      <xdr:rowOff>561976</xdr:rowOff>
    </xdr:to>
    <xdr:sp macro="" textlink="">
      <xdr:nvSpPr>
        <xdr:cNvPr id="98" name="CaixaDeTexto 97">
          <a:extLst>
            <a:ext uri="{FF2B5EF4-FFF2-40B4-BE49-F238E27FC236}">
              <a16:creationId xmlns:a16="http://schemas.microsoft.com/office/drawing/2014/main" id="{5C8807B6-15EB-4D57-A765-9B1248694715}"/>
            </a:ext>
          </a:extLst>
        </xdr:cNvPr>
        <xdr:cNvSpPr txBox="1"/>
      </xdr:nvSpPr>
      <xdr:spPr>
        <a:xfrm>
          <a:off x="9201149" y="4648201"/>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533399</xdr:colOff>
      <xdr:row>25</xdr:row>
      <xdr:rowOff>590551</xdr:rowOff>
    </xdr:from>
    <xdr:to>
      <xdr:col>38</xdr:col>
      <xdr:colOff>409574</xdr:colOff>
      <xdr:row>27</xdr:row>
      <xdr:rowOff>361951</xdr:rowOff>
    </xdr:to>
    <xdr:sp macro="" textlink="">
      <xdr:nvSpPr>
        <xdr:cNvPr id="99" name="CaixaDeTexto 98">
          <a:extLst>
            <a:ext uri="{FF2B5EF4-FFF2-40B4-BE49-F238E27FC236}">
              <a16:creationId xmlns:a16="http://schemas.microsoft.com/office/drawing/2014/main" id="{C796782C-2D7B-4D40-AF7F-442B4343B69C}"/>
            </a:ext>
          </a:extLst>
        </xdr:cNvPr>
        <xdr:cNvSpPr txBox="1"/>
      </xdr:nvSpPr>
      <xdr:spPr>
        <a:xfrm>
          <a:off x="9201149" y="5895976"/>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152400</xdr:colOff>
      <xdr:row>1</xdr:row>
      <xdr:rowOff>0</xdr:rowOff>
    </xdr:from>
    <xdr:to>
      <xdr:col>30</xdr:col>
      <xdr:colOff>78316</xdr:colOff>
      <xdr:row>10</xdr:row>
      <xdr:rowOff>73432</xdr:rowOff>
    </xdr:to>
    <xdr:grpSp>
      <xdr:nvGrpSpPr>
        <xdr:cNvPr id="108" name="Agrupar 107">
          <a:extLst>
            <a:ext uri="{FF2B5EF4-FFF2-40B4-BE49-F238E27FC236}">
              <a16:creationId xmlns:a16="http://schemas.microsoft.com/office/drawing/2014/main" id="{FA338120-5A48-4C55-9BD4-0A22DFCC7F1A}"/>
            </a:ext>
          </a:extLst>
        </xdr:cNvPr>
        <xdr:cNvGrpSpPr/>
      </xdr:nvGrpSpPr>
      <xdr:grpSpPr>
        <a:xfrm>
          <a:off x="8820150" y="161925"/>
          <a:ext cx="3164416" cy="1206907"/>
          <a:chOff x="9448578" y="4332698"/>
          <a:chExt cx="3285363" cy="1246792"/>
        </a:xfrm>
      </xdr:grpSpPr>
      <xdr:sp macro="" textlink="">
        <xdr:nvSpPr>
          <xdr:cNvPr id="109" name="CaixaDeTexto 108">
            <a:extLst>
              <a:ext uri="{FF2B5EF4-FFF2-40B4-BE49-F238E27FC236}">
                <a16:creationId xmlns:a16="http://schemas.microsoft.com/office/drawing/2014/main" id="{C25F37E8-9F9B-9C8F-20CD-65FB269F6158}"/>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110" name="Retângulo 109">
            <a:extLst>
              <a:ext uri="{FF2B5EF4-FFF2-40B4-BE49-F238E27FC236}">
                <a16:creationId xmlns:a16="http://schemas.microsoft.com/office/drawing/2014/main" id="{153ABEC6-0879-B54F-9A94-7D3E165E7827}"/>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11" name="Retângulo 110">
            <a:extLst>
              <a:ext uri="{FF2B5EF4-FFF2-40B4-BE49-F238E27FC236}">
                <a16:creationId xmlns:a16="http://schemas.microsoft.com/office/drawing/2014/main" id="{A6F7004E-1285-CEAB-41E1-5535B7C6875C}"/>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12" name="Retângulo 111">
            <a:extLst>
              <a:ext uri="{FF2B5EF4-FFF2-40B4-BE49-F238E27FC236}">
                <a16:creationId xmlns:a16="http://schemas.microsoft.com/office/drawing/2014/main" id="{BD474E1A-C657-45E5-F7B1-2ADAE3DDCE0D}"/>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13" name="Retângulo 112">
            <a:extLst>
              <a:ext uri="{FF2B5EF4-FFF2-40B4-BE49-F238E27FC236}">
                <a16:creationId xmlns:a16="http://schemas.microsoft.com/office/drawing/2014/main" id="{E306A6DE-E9F9-08BB-E726-B6CB8E6B91F9}"/>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14" name="Retângulo 113">
            <a:extLst>
              <a:ext uri="{FF2B5EF4-FFF2-40B4-BE49-F238E27FC236}">
                <a16:creationId xmlns:a16="http://schemas.microsoft.com/office/drawing/2014/main" id="{173D7624-C53E-AD79-5730-BFD39A9A550C}"/>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7D82271A-9930-48F5-BD29-96B6442E9D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19</xdr:row>
      <xdr:rowOff>57150</xdr:rowOff>
    </xdr:to>
    <xdr:sp macro="" textlink="">
      <xdr:nvSpPr>
        <xdr:cNvPr id="28" name="CaixaDeTexto 27">
          <a:extLst>
            <a:ext uri="{FF2B5EF4-FFF2-40B4-BE49-F238E27FC236}">
              <a16:creationId xmlns:a16="http://schemas.microsoft.com/office/drawing/2014/main" id="{D1BE1401-0FF4-488C-A160-682C5B09A2C2}"/>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17CD5A3F-B37F-4599-9D07-60150FB10BAB}"/>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19</xdr:row>
      <xdr:rowOff>95250</xdr:rowOff>
    </xdr:from>
    <xdr:to>
      <xdr:col>37</xdr:col>
      <xdr:colOff>76200</xdr:colOff>
      <xdr:row>24</xdr:row>
      <xdr:rowOff>428625</xdr:rowOff>
    </xdr:to>
    <xdr:sp macro="" textlink="">
      <xdr:nvSpPr>
        <xdr:cNvPr id="30" name="CaixaDeTexto 29">
          <a:extLst>
            <a:ext uri="{FF2B5EF4-FFF2-40B4-BE49-F238E27FC236}">
              <a16:creationId xmlns:a16="http://schemas.microsoft.com/office/drawing/2014/main" id="{54FCADE3-7284-47A0-AA4B-EC5144B7FA6E}"/>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457200</xdr:rowOff>
    </xdr:from>
    <xdr:to>
      <xdr:col>37</xdr:col>
      <xdr:colOff>76200</xdr:colOff>
      <xdr:row>25</xdr:row>
      <xdr:rowOff>638175</xdr:rowOff>
    </xdr:to>
    <xdr:sp macro="" textlink="">
      <xdr:nvSpPr>
        <xdr:cNvPr id="31" name="CaixaDeTexto 30">
          <a:extLst>
            <a:ext uri="{FF2B5EF4-FFF2-40B4-BE49-F238E27FC236}">
              <a16:creationId xmlns:a16="http://schemas.microsoft.com/office/drawing/2014/main" id="{68C13F1F-D292-49DB-B670-EC5C067FCF84}"/>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666750</xdr:rowOff>
    </xdr:from>
    <xdr:to>
      <xdr:col>37</xdr:col>
      <xdr:colOff>76200</xdr:colOff>
      <xdr:row>27</xdr:row>
      <xdr:rowOff>38100</xdr:rowOff>
    </xdr:to>
    <xdr:sp macro="" textlink="">
      <xdr:nvSpPr>
        <xdr:cNvPr id="32" name="CaixaDeTexto 31">
          <a:extLst>
            <a:ext uri="{FF2B5EF4-FFF2-40B4-BE49-F238E27FC236}">
              <a16:creationId xmlns:a16="http://schemas.microsoft.com/office/drawing/2014/main" id="{16530DBB-3282-43D8-B1E6-D5C19403676A}"/>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180975</xdr:colOff>
      <xdr:row>1</xdr:row>
      <xdr:rowOff>9525</xdr:rowOff>
    </xdr:from>
    <xdr:to>
      <xdr:col>31</xdr:col>
      <xdr:colOff>297391</xdr:colOff>
      <xdr:row>10</xdr:row>
      <xdr:rowOff>82957</xdr:rowOff>
    </xdr:to>
    <xdr:grpSp>
      <xdr:nvGrpSpPr>
        <xdr:cNvPr id="33" name="Agrupar 32">
          <a:extLst>
            <a:ext uri="{FF2B5EF4-FFF2-40B4-BE49-F238E27FC236}">
              <a16:creationId xmlns:a16="http://schemas.microsoft.com/office/drawing/2014/main" id="{4B41E66E-7877-4603-B416-85BDF8EDD567}"/>
            </a:ext>
          </a:extLst>
        </xdr:cNvPr>
        <xdr:cNvGrpSpPr/>
      </xdr:nvGrpSpPr>
      <xdr:grpSpPr>
        <a:xfrm>
          <a:off x="8848725" y="171450"/>
          <a:ext cx="3164416" cy="1206907"/>
          <a:chOff x="9448578" y="4332698"/>
          <a:chExt cx="3285363" cy="1246792"/>
        </a:xfrm>
      </xdr:grpSpPr>
      <xdr:sp macro="" textlink="">
        <xdr:nvSpPr>
          <xdr:cNvPr id="34" name="CaixaDeTexto 33">
            <a:extLst>
              <a:ext uri="{FF2B5EF4-FFF2-40B4-BE49-F238E27FC236}">
                <a16:creationId xmlns:a16="http://schemas.microsoft.com/office/drawing/2014/main" id="{017A57DC-3146-B73A-32AB-0A6F8C611423}"/>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CEC16F81-671D-CDFE-63C3-6D56F6D94EDC}"/>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1561EF7F-EBD3-3E3A-3D9F-44611AD47DBB}"/>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F6CE4A82-238D-F4E9-D7D6-DBE0E46827C0}"/>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BF877D98-8C26-A636-5BA5-3F9B7A6B1BFC}"/>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D58C50FF-F07E-1BE9-1703-2D41A7B40A64}"/>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509A4370-91D6-4FE1-A06D-D5B17C19F6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14</xdr:row>
      <xdr:rowOff>0</xdr:rowOff>
    </xdr:from>
    <xdr:to>
      <xdr:col>37</xdr:col>
      <xdr:colOff>76200</xdr:colOff>
      <xdr:row>18</xdr:row>
      <xdr:rowOff>495300</xdr:rowOff>
    </xdr:to>
    <xdr:sp macro="" textlink="">
      <xdr:nvSpPr>
        <xdr:cNvPr id="28" name="CaixaDeTexto 27">
          <a:extLst>
            <a:ext uri="{FF2B5EF4-FFF2-40B4-BE49-F238E27FC236}">
              <a16:creationId xmlns:a16="http://schemas.microsoft.com/office/drawing/2014/main" id="{F47B3DC2-1702-43E4-A40F-DB2ADD395BC7}"/>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13</xdr:row>
      <xdr:rowOff>142875</xdr:rowOff>
    </xdr:to>
    <xdr:sp macro="" textlink="">
      <xdr:nvSpPr>
        <xdr:cNvPr id="29" name="CaixaDeTexto 28">
          <a:extLst>
            <a:ext uri="{FF2B5EF4-FFF2-40B4-BE49-F238E27FC236}">
              <a16:creationId xmlns:a16="http://schemas.microsoft.com/office/drawing/2014/main" id="{78810D75-F911-468E-83C4-69A3A759DC7D}"/>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19</xdr:row>
      <xdr:rowOff>19050</xdr:rowOff>
    </xdr:from>
    <xdr:to>
      <xdr:col>37</xdr:col>
      <xdr:colOff>76200</xdr:colOff>
      <xdr:row>24</xdr:row>
      <xdr:rowOff>352425</xdr:rowOff>
    </xdr:to>
    <xdr:sp macro="" textlink="">
      <xdr:nvSpPr>
        <xdr:cNvPr id="30" name="CaixaDeTexto 29">
          <a:extLst>
            <a:ext uri="{FF2B5EF4-FFF2-40B4-BE49-F238E27FC236}">
              <a16:creationId xmlns:a16="http://schemas.microsoft.com/office/drawing/2014/main" id="{D659EAF5-F21E-4779-85FE-4DBF8F1AF3C7}"/>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381000</xdr:rowOff>
    </xdr:from>
    <xdr:to>
      <xdr:col>37</xdr:col>
      <xdr:colOff>76200</xdr:colOff>
      <xdr:row>25</xdr:row>
      <xdr:rowOff>590550</xdr:rowOff>
    </xdr:to>
    <xdr:sp macro="" textlink="">
      <xdr:nvSpPr>
        <xdr:cNvPr id="31" name="CaixaDeTexto 30">
          <a:extLst>
            <a:ext uri="{FF2B5EF4-FFF2-40B4-BE49-F238E27FC236}">
              <a16:creationId xmlns:a16="http://schemas.microsoft.com/office/drawing/2014/main" id="{1EECBB82-BF1C-41B0-9C2B-9C5581370A11}"/>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619125</xdr:rowOff>
    </xdr:from>
    <xdr:to>
      <xdr:col>37</xdr:col>
      <xdr:colOff>76200</xdr:colOff>
      <xdr:row>30</xdr:row>
      <xdr:rowOff>104775</xdr:rowOff>
    </xdr:to>
    <xdr:sp macro="" textlink="">
      <xdr:nvSpPr>
        <xdr:cNvPr id="32" name="CaixaDeTexto 31">
          <a:extLst>
            <a:ext uri="{FF2B5EF4-FFF2-40B4-BE49-F238E27FC236}">
              <a16:creationId xmlns:a16="http://schemas.microsoft.com/office/drawing/2014/main" id="{043CE108-B65D-4C78-A21A-C582B0259E1C}"/>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161925</xdr:colOff>
      <xdr:row>1</xdr:row>
      <xdr:rowOff>0</xdr:rowOff>
    </xdr:from>
    <xdr:to>
      <xdr:col>31</xdr:col>
      <xdr:colOff>278341</xdr:colOff>
      <xdr:row>10</xdr:row>
      <xdr:rowOff>73432</xdr:rowOff>
    </xdr:to>
    <xdr:grpSp>
      <xdr:nvGrpSpPr>
        <xdr:cNvPr id="33" name="Agrupar 32">
          <a:extLst>
            <a:ext uri="{FF2B5EF4-FFF2-40B4-BE49-F238E27FC236}">
              <a16:creationId xmlns:a16="http://schemas.microsoft.com/office/drawing/2014/main" id="{C635D057-F4F8-47D0-8327-EAF7823E1128}"/>
            </a:ext>
          </a:extLst>
        </xdr:cNvPr>
        <xdr:cNvGrpSpPr/>
      </xdr:nvGrpSpPr>
      <xdr:grpSpPr>
        <a:xfrm>
          <a:off x="8829675" y="161925"/>
          <a:ext cx="3164416" cy="1206907"/>
          <a:chOff x="9448578" y="4332698"/>
          <a:chExt cx="3285363" cy="1246792"/>
        </a:xfrm>
      </xdr:grpSpPr>
      <xdr:sp macro="" textlink="">
        <xdr:nvSpPr>
          <xdr:cNvPr id="34" name="CaixaDeTexto 33">
            <a:extLst>
              <a:ext uri="{FF2B5EF4-FFF2-40B4-BE49-F238E27FC236}">
                <a16:creationId xmlns:a16="http://schemas.microsoft.com/office/drawing/2014/main" id="{F09E2F46-F54A-B70F-876B-6C7E5AFA6A49}"/>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7068A123-9153-B9BF-A6BB-C4AC7C624997}"/>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2C4A9C01-9603-13D7-8157-7740208E7A44}"/>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9EEA2005-EBEA-CB6E-F26E-75DEEFCECF4B}"/>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5E548001-C451-44FA-BBE2-0E5CD71B1212}"/>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E22BDEAB-FF84-0294-D980-DA0B3860AD9B}"/>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11A52102-87CC-4697-B3CF-4C95C20467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18</xdr:row>
      <xdr:rowOff>171450</xdr:rowOff>
    </xdr:to>
    <xdr:sp macro="" textlink="">
      <xdr:nvSpPr>
        <xdr:cNvPr id="28" name="CaixaDeTexto 27">
          <a:extLst>
            <a:ext uri="{FF2B5EF4-FFF2-40B4-BE49-F238E27FC236}">
              <a16:creationId xmlns:a16="http://schemas.microsoft.com/office/drawing/2014/main" id="{DD1D85EE-2DED-4476-8AAC-286E0177791A}"/>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6C8462C2-057C-4AE2-A4E1-B72C867A911D}"/>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18</xdr:row>
      <xdr:rowOff>209550</xdr:rowOff>
    </xdr:from>
    <xdr:to>
      <xdr:col>37</xdr:col>
      <xdr:colOff>76200</xdr:colOff>
      <xdr:row>19</xdr:row>
      <xdr:rowOff>447675</xdr:rowOff>
    </xdr:to>
    <xdr:sp macro="" textlink="">
      <xdr:nvSpPr>
        <xdr:cNvPr id="30" name="CaixaDeTexto 29">
          <a:extLst>
            <a:ext uri="{FF2B5EF4-FFF2-40B4-BE49-F238E27FC236}">
              <a16:creationId xmlns:a16="http://schemas.microsoft.com/office/drawing/2014/main" id="{8A023EF3-560E-4FF7-AAFF-95CB49FDB440}"/>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19</xdr:row>
      <xdr:rowOff>476250</xdr:rowOff>
    </xdr:from>
    <xdr:to>
      <xdr:col>37</xdr:col>
      <xdr:colOff>76200</xdr:colOff>
      <xdr:row>23</xdr:row>
      <xdr:rowOff>228600</xdr:rowOff>
    </xdr:to>
    <xdr:sp macro="" textlink="">
      <xdr:nvSpPr>
        <xdr:cNvPr id="31" name="CaixaDeTexto 30">
          <a:extLst>
            <a:ext uri="{FF2B5EF4-FFF2-40B4-BE49-F238E27FC236}">
              <a16:creationId xmlns:a16="http://schemas.microsoft.com/office/drawing/2014/main" id="{988798B4-5BF7-4B85-8F47-26D788D1BEB4}"/>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19050</xdr:rowOff>
    </xdr:from>
    <xdr:to>
      <xdr:col>37</xdr:col>
      <xdr:colOff>76200</xdr:colOff>
      <xdr:row>25</xdr:row>
      <xdr:rowOff>438150</xdr:rowOff>
    </xdr:to>
    <xdr:sp macro="" textlink="">
      <xdr:nvSpPr>
        <xdr:cNvPr id="32" name="CaixaDeTexto 31">
          <a:extLst>
            <a:ext uri="{FF2B5EF4-FFF2-40B4-BE49-F238E27FC236}">
              <a16:creationId xmlns:a16="http://schemas.microsoft.com/office/drawing/2014/main" id="{16AD87EC-4CBA-4AAD-8D0C-16100D8CCBE3}"/>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158750</xdr:colOff>
      <xdr:row>1</xdr:row>
      <xdr:rowOff>10583</xdr:rowOff>
    </xdr:from>
    <xdr:to>
      <xdr:col>31</xdr:col>
      <xdr:colOff>254000</xdr:colOff>
      <xdr:row>10</xdr:row>
      <xdr:rowOff>63907</xdr:rowOff>
    </xdr:to>
    <xdr:grpSp>
      <xdr:nvGrpSpPr>
        <xdr:cNvPr id="33" name="Agrupar 32">
          <a:extLst>
            <a:ext uri="{FF2B5EF4-FFF2-40B4-BE49-F238E27FC236}">
              <a16:creationId xmlns:a16="http://schemas.microsoft.com/office/drawing/2014/main" id="{1B8ADDE4-BA0D-4AE5-9AB4-EC144435B39A}"/>
            </a:ext>
          </a:extLst>
        </xdr:cNvPr>
        <xdr:cNvGrpSpPr/>
      </xdr:nvGrpSpPr>
      <xdr:grpSpPr>
        <a:xfrm>
          <a:off x="8826500" y="172508"/>
          <a:ext cx="3143250" cy="1186799"/>
          <a:chOff x="9448578" y="4332698"/>
          <a:chExt cx="3285363" cy="1246792"/>
        </a:xfrm>
      </xdr:grpSpPr>
      <xdr:sp macro="" textlink="">
        <xdr:nvSpPr>
          <xdr:cNvPr id="34" name="CaixaDeTexto 33">
            <a:extLst>
              <a:ext uri="{FF2B5EF4-FFF2-40B4-BE49-F238E27FC236}">
                <a16:creationId xmlns:a16="http://schemas.microsoft.com/office/drawing/2014/main" id="{F552FBE2-3930-F475-BB9E-01FF11252225}"/>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7C992193-2D17-11C0-F8C7-8ADEC1BE90B2}"/>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C11C4164-9BCA-96CC-45C0-015EB90360A6}"/>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34A45091-8EED-E468-0C92-4E516474EA04}"/>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2B56FA6D-EB87-4FE7-8CFC-67119B4971E5}"/>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1C727B61-F6D7-5981-E0C9-DFAEE1706FE4}"/>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38" name="Imagem 37">
          <a:extLst>
            <a:ext uri="{FF2B5EF4-FFF2-40B4-BE49-F238E27FC236}">
              <a16:creationId xmlns:a16="http://schemas.microsoft.com/office/drawing/2014/main" id="{20F4A202-1951-400E-B7C3-5B5C3FD04D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14</xdr:row>
      <xdr:rowOff>0</xdr:rowOff>
    </xdr:from>
    <xdr:to>
      <xdr:col>37</xdr:col>
      <xdr:colOff>76200</xdr:colOff>
      <xdr:row>19</xdr:row>
      <xdr:rowOff>104775</xdr:rowOff>
    </xdr:to>
    <xdr:sp macro="" textlink="">
      <xdr:nvSpPr>
        <xdr:cNvPr id="39" name="CaixaDeTexto 38">
          <a:extLst>
            <a:ext uri="{FF2B5EF4-FFF2-40B4-BE49-F238E27FC236}">
              <a16:creationId xmlns:a16="http://schemas.microsoft.com/office/drawing/2014/main" id="{94AA7B36-846B-4434-AE62-205051D9CDA9}"/>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13</xdr:row>
      <xdr:rowOff>142875</xdr:rowOff>
    </xdr:to>
    <xdr:sp macro="" textlink="">
      <xdr:nvSpPr>
        <xdr:cNvPr id="40" name="CaixaDeTexto 39">
          <a:extLst>
            <a:ext uri="{FF2B5EF4-FFF2-40B4-BE49-F238E27FC236}">
              <a16:creationId xmlns:a16="http://schemas.microsoft.com/office/drawing/2014/main" id="{53A9565B-EECC-4B22-BF92-6CA3B33923FD}"/>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19</xdr:row>
      <xdr:rowOff>142875</xdr:rowOff>
    </xdr:from>
    <xdr:to>
      <xdr:col>37</xdr:col>
      <xdr:colOff>76200</xdr:colOff>
      <xdr:row>24</xdr:row>
      <xdr:rowOff>476250</xdr:rowOff>
    </xdr:to>
    <xdr:sp macro="" textlink="">
      <xdr:nvSpPr>
        <xdr:cNvPr id="41" name="CaixaDeTexto 40">
          <a:extLst>
            <a:ext uri="{FF2B5EF4-FFF2-40B4-BE49-F238E27FC236}">
              <a16:creationId xmlns:a16="http://schemas.microsoft.com/office/drawing/2014/main" id="{1CE97CE9-FB83-4E8D-A4DB-97DC0433B491}"/>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504825</xdr:rowOff>
    </xdr:from>
    <xdr:to>
      <xdr:col>37</xdr:col>
      <xdr:colOff>76200</xdr:colOff>
      <xdr:row>26</xdr:row>
      <xdr:rowOff>9525</xdr:rowOff>
    </xdr:to>
    <xdr:sp macro="" textlink="">
      <xdr:nvSpPr>
        <xdr:cNvPr id="42" name="CaixaDeTexto 41">
          <a:extLst>
            <a:ext uri="{FF2B5EF4-FFF2-40B4-BE49-F238E27FC236}">
              <a16:creationId xmlns:a16="http://schemas.microsoft.com/office/drawing/2014/main" id="{75152E17-2A88-409A-AF43-14531751B540}"/>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26</xdr:row>
      <xdr:rowOff>38100</xdr:rowOff>
    </xdr:from>
    <xdr:to>
      <xdr:col>37</xdr:col>
      <xdr:colOff>76200</xdr:colOff>
      <xdr:row>27</xdr:row>
      <xdr:rowOff>409575</xdr:rowOff>
    </xdr:to>
    <xdr:sp macro="" textlink="">
      <xdr:nvSpPr>
        <xdr:cNvPr id="43" name="CaixaDeTexto 42">
          <a:extLst>
            <a:ext uri="{FF2B5EF4-FFF2-40B4-BE49-F238E27FC236}">
              <a16:creationId xmlns:a16="http://schemas.microsoft.com/office/drawing/2014/main" id="{70031E39-7699-432D-805F-B2221D86268D}"/>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142875</xdr:colOff>
      <xdr:row>1</xdr:row>
      <xdr:rowOff>9525</xdr:rowOff>
    </xdr:from>
    <xdr:to>
      <xdr:col>31</xdr:col>
      <xdr:colOff>259291</xdr:colOff>
      <xdr:row>10</xdr:row>
      <xdr:rowOff>82957</xdr:rowOff>
    </xdr:to>
    <xdr:grpSp>
      <xdr:nvGrpSpPr>
        <xdr:cNvPr id="44" name="Agrupar 43">
          <a:extLst>
            <a:ext uri="{FF2B5EF4-FFF2-40B4-BE49-F238E27FC236}">
              <a16:creationId xmlns:a16="http://schemas.microsoft.com/office/drawing/2014/main" id="{BD19FFBB-44D2-4F2B-9205-9C9D37086E02}"/>
            </a:ext>
          </a:extLst>
        </xdr:cNvPr>
        <xdr:cNvGrpSpPr/>
      </xdr:nvGrpSpPr>
      <xdr:grpSpPr>
        <a:xfrm>
          <a:off x="8810625" y="171450"/>
          <a:ext cx="3164416" cy="1206907"/>
          <a:chOff x="9448578" y="4332698"/>
          <a:chExt cx="3285363" cy="1246792"/>
        </a:xfrm>
      </xdr:grpSpPr>
      <xdr:sp macro="" textlink="">
        <xdr:nvSpPr>
          <xdr:cNvPr id="45" name="CaixaDeTexto 44">
            <a:extLst>
              <a:ext uri="{FF2B5EF4-FFF2-40B4-BE49-F238E27FC236}">
                <a16:creationId xmlns:a16="http://schemas.microsoft.com/office/drawing/2014/main" id="{BAC27CDD-0D79-EBFD-9732-A7D968987254}"/>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46" name="Retângulo 45">
            <a:extLst>
              <a:ext uri="{FF2B5EF4-FFF2-40B4-BE49-F238E27FC236}">
                <a16:creationId xmlns:a16="http://schemas.microsoft.com/office/drawing/2014/main" id="{3E995A57-6112-1BCF-ECFA-AF15C32F46F7}"/>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7" name="Retângulo 46">
            <a:extLst>
              <a:ext uri="{FF2B5EF4-FFF2-40B4-BE49-F238E27FC236}">
                <a16:creationId xmlns:a16="http://schemas.microsoft.com/office/drawing/2014/main" id="{6A9CE4AB-DDD4-1EBC-3AAB-8A2131D9262D}"/>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8" name="Retângulo 47">
            <a:extLst>
              <a:ext uri="{FF2B5EF4-FFF2-40B4-BE49-F238E27FC236}">
                <a16:creationId xmlns:a16="http://schemas.microsoft.com/office/drawing/2014/main" id="{BBBDC32A-0285-B56C-B134-F82FF98610FB}"/>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9" name="Retângulo 48">
            <a:extLst>
              <a:ext uri="{FF2B5EF4-FFF2-40B4-BE49-F238E27FC236}">
                <a16:creationId xmlns:a16="http://schemas.microsoft.com/office/drawing/2014/main" id="{783ACA3F-1365-1169-77D0-CDB2410B8E87}"/>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50" name="Retângulo 49">
            <a:extLst>
              <a:ext uri="{FF2B5EF4-FFF2-40B4-BE49-F238E27FC236}">
                <a16:creationId xmlns:a16="http://schemas.microsoft.com/office/drawing/2014/main" id="{C6A019D3-05E6-D747-AF01-3A7B34A3E125}"/>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F866A9CA-9EB2-4A46-8325-BF7A87E48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17</xdr:row>
      <xdr:rowOff>47625</xdr:rowOff>
    </xdr:to>
    <xdr:sp macro="" textlink="">
      <xdr:nvSpPr>
        <xdr:cNvPr id="28" name="CaixaDeTexto 27">
          <a:extLst>
            <a:ext uri="{FF2B5EF4-FFF2-40B4-BE49-F238E27FC236}">
              <a16:creationId xmlns:a16="http://schemas.microsoft.com/office/drawing/2014/main" id="{D8A4BF7C-F66E-4351-AFDB-C92F5C035D1E}"/>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48131B28-0E89-46B2-B4E1-7AE82D6942C3}"/>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17</xdr:row>
      <xdr:rowOff>85725</xdr:rowOff>
    </xdr:from>
    <xdr:to>
      <xdr:col>37</xdr:col>
      <xdr:colOff>76200</xdr:colOff>
      <xdr:row>22</xdr:row>
      <xdr:rowOff>95250</xdr:rowOff>
    </xdr:to>
    <xdr:sp macro="" textlink="">
      <xdr:nvSpPr>
        <xdr:cNvPr id="30" name="CaixaDeTexto 29">
          <a:extLst>
            <a:ext uri="{FF2B5EF4-FFF2-40B4-BE49-F238E27FC236}">
              <a16:creationId xmlns:a16="http://schemas.microsoft.com/office/drawing/2014/main" id="{DA87F359-4F05-4332-A850-6FFA92B44317}"/>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22</xdr:row>
      <xdr:rowOff>123825</xdr:rowOff>
    </xdr:from>
    <xdr:to>
      <xdr:col>37</xdr:col>
      <xdr:colOff>76200</xdr:colOff>
      <xdr:row>24</xdr:row>
      <xdr:rowOff>942975</xdr:rowOff>
    </xdr:to>
    <xdr:sp macro="" textlink="">
      <xdr:nvSpPr>
        <xdr:cNvPr id="31" name="CaixaDeTexto 30">
          <a:extLst>
            <a:ext uri="{FF2B5EF4-FFF2-40B4-BE49-F238E27FC236}">
              <a16:creationId xmlns:a16="http://schemas.microsoft.com/office/drawing/2014/main" id="{2E1613EE-F0A2-4D33-B3E5-7D4ABA364A33}"/>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19050</xdr:rowOff>
    </xdr:from>
    <xdr:to>
      <xdr:col>37</xdr:col>
      <xdr:colOff>76200</xdr:colOff>
      <xdr:row>26</xdr:row>
      <xdr:rowOff>390525</xdr:rowOff>
    </xdr:to>
    <xdr:sp macro="" textlink="">
      <xdr:nvSpPr>
        <xdr:cNvPr id="32" name="CaixaDeTexto 31">
          <a:extLst>
            <a:ext uri="{FF2B5EF4-FFF2-40B4-BE49-F238E27FC236}">
              <a16:creationId xmlns:a16="http://schemas.microsoft.com/office/drawing/2014/main" id="{9F9C170C-AAAE-494C-8AAE-1A36F1B6ADDC}"/>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133350</xdr:colOff>
      <xdr:row>0</xdr:row>
      <xdr:rowOff>142875</xdr:rowOff>
    </xdr:from>
    <xdr:to>
      <xdr:col>31</xdr:col>
      <xdr:colOff>249766</xdr:colOff>
      <xdr:row>10</xdr:row>
      <xdr:rowOff>54382</xdr:rowOff>
    </xdr:to>
    <xdr:grpSp>
      <xdr:nvGrpSpPr>
        <xdr:cNvPr id="40" name="Agrupar 39">
          <a:extLst>
            <a:ext uri="{FF2B5EF4-FFF2-40B4-BE49-F238E27FC236}">
              <a16:creationId xmlns:a16="http://schemas.microsoft.com/office/drawing/2014/main" id="{B7CFF606-C598-46C2-82C2-54C17BF83D05}"/>
            </a:ext>
          </a:extLst>
        </xdr:cNvPr>
        <xdr:cNvGrpSpPr/>
      </xdr:nvGrpSpPr>
      <xdr:grpSpPr>
        <a:xfrm>
          <a:off x="8801100" y="142875"/>
          <a:ext cx="3164416" cy="1206907"/>
          <a:chOff x="9448578" y="4332698"/>
          <a:chExt cx="3285363" cy="1246792"/>
        </a:xfrm>
      </xdr:grpSpPr>
      <xdr:sp macro="" textlink="">
        <xdr:nvSpPr>
          <xdr:cNvPr id="41" name="CaixaDeTexto 40">
            <a:extLst>
              <a:ext uri="{FF2B5EF4-FFF2-40B4-BE49-F238E27FC236}">
                <a16:creationId xmlns:a16="http://schemas.microsoft.com/office/drawing/2014/main" id="{CC79992C-7885-FACF-7C59-C4CED7BFA613}"/>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42" name="Retângulo 41">
            <a:extLst>
              <a:ext uri="{FF2B5EF4-FFF2-40B4-BE49-F238E27FC236}">
                <a16:creationId xmlns:a16="http://schemas.microsoft.com/office/drawing/2014/main" id="{CD81AF0F-8988-8A1C-AED0-76551B47E25C}"/>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3" name="Retângulo 42">
            <a:extLst>
              <a:ext uri="{FF2B5EF4-FFF2-40B4-BE49-F238E27FC236}">
                <a16:creationId xmlns:a16="http://schemas.microsoft.com/office/drawing/2014/main" id="{A3FA2262-4531-27CB-CD80-9016FE8DA39D}"/>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4" name="Retângulo 43">
            <a:extLst>
              <a:ext uri="{FF2B5EF4-FFF2-40B4-BE49-F238E27FC236}">
                <a16:creationId xmlns:a16="http://schemas.microsoft.com/office/drawing/2014/main" id="{C0F1D512-1AF0-24BF-DFEE-D945773190FF}"/>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5" name="Retângulo 44">
            <a:extLst>
              <a:ext uri="{FF2B5EF4-FFF2-40B4-BE49-F238E27FC236}">
                <a16:creationId xmlns:a16="http://schemas.microsoft.com/office/drawing/2014/main" id="{4F890F89-B34F-CCBA-08CB-D2549A7D3580}"/>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6" name="Retângulo 45">
            <a:extLst>
              <a:ext uri="{FF2B5EF4-FFF2-40B4-BE49-F238E27FC236}">
                <a16:creationId xmlns:a16="http://schemas.microsoft.com/office/drawing/2014/main" id="{703F6945-946C-FBCF-0B26-4A6CCF20D9FF}"/>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B2FF5B62-F5C8-4A1B-B72F-4D6C4B0BFC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18</xdr:row>
      <xdr:rowOff>238125</xdr:rowOff>
    </xdr:to>
    <xdr:sp macro="" textlink="">
      <xdr:nvSpPr>
        <xdr:cNvPr id="28" name="CaixaDeTexto 27">
          <a:extLst>
            <a:ext uri="{FF2B5EF4-FFF2-40B4-BE49-F238E27FC236}">
              <a16:creationId xmlns:a16="http://schemas.microsoft.com/office/drawing/2014/main" id="{3D6F3509-75AA-457D-9D93-886B349A29F1}"/>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EEEEE40C-56FA-4AB6-A37F-87C5A0D86AC4}"/>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18</xdr:row>
      <xdr:rowOff>276225</xdr:rowOff>
    </xdr:from>
    <xdr:to>
      <xdr:col>37</xdr:col>
      <xdr:colOff>76200</xdr:colOff>
      <xdr:row>22</xdr:row>
      <xdr:rowOff>85725</xdr:rowOff>
    </xdr:to>
    <xdr:sp macro="" textlink="">
      <xdr:nvSpPr>
        <xdr:cNvPr id="30" name="CaixaDeTexto 29">
          <a:extLst>
            <a:ext uri="{FF2B5EF4-FFF2-40B4-BE49-F238E27FC236}">
              <a16:creationId xmlns:a16="http://schemas.microsoft.com/office/drawing/2014/main" id="{4807EABA-0C16-487C-A540-9D6E6986D440}"/>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22</xdr:row>
      <xdr:rowOff>114300</xdr:rowOff>
    </xdr:from>
    <xdr:to>
      <xdr:col>37</xdr:col>
      <xdr:colOff>76200</xdr:colOff>
      <xdr:row>25</xdr:row>
      <xdr:rowOff>209550</xdr:rowOff>
    </xdr:to>
    <xdr:sp macro="" textlink="">
      <xdr:nvSpPr>
        <xdr:cNvPr id="31" name="CaixaDeTexto 30">
          <a:extLst>
            <a:ext uri="{FF2B5EF4-FFF2-40B4-BE49-F238E27FC236}">
              <a16:creationId xmlns:a16="http://schemas.microsoft.com/office/drawing/2014/main" id="{26E51C5C-6B82-40F0-98EE-3AF257672AEE}"/>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238125</xdr:rowOff>
    </xdr:from>
    <xdr:to>
      <xdr:col>37</xdr:col>
      <xdr:colOff>76200</xdr:colOff>
      <xdr:row>27</xdr:row>
      <xdr:rowOff>9525</xdr:rowOff>
    </xdr:to>
    <xdr:sp macro="" textlink="">
      <xdr:nvSpPr>
        <xdr:cNvPr id="32" name="CaixaDeTexto 31">
          <a:extLst>
            <a:ext uri="{FF2B5EF4-FFF2-40B4-BE49-F238E27FC236}">
              <a16:creationId xmlns:a16="http://schemas.microsoft.com/office/drawing/2014/main" id="{19029B6D-531E-4F9E-9015-B291C70DDA9E}"/>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161925</xdr:colOff>
      <xdr:row>1</xdr:row>
      <xdr:rowOff>9525</xdr:rowOff>
    </xdr:from>
    <xdr:to>
      <xdr:col>31</xdr:col>
      <xdr:colOff>278341</xdr:colOff>
      <xdr:row>10</xdr:row>
      <xdr:rowOff>82957</xdr:rowOff>
    </xdr:to>
    <xdr:grpSp>
      <xdr:nvGrpSpPr>
        <xdr:cNvPr id="33" name="Agrupar 32">
          <a:extLst>
            <a:ext uri="{FF2B5EF4-FFF2-40B4-BE49-F238E27FC236}">
              <a16:creationId xmlns:a16="http://schemas.microsoft.com/office/drawing/2014/main" id="{6D157467-D58D-467C-9B2F-566326304976}"/>
            </a:ext>
          </a:extLst>
        </xdr:cNvPr>
        <xdr:cNvGrpSpPr/>
      </xdr:nvGrpSpPr>
      <xdr:grpSpPr>
        <a:xfrm>
          <a:off x="8829675" y="171450"/>
          <a:ext cx="3164416" cy="1206907"/>
          <a:chOff x="9448578" y="4332698"/>
          <a:chExt cx="3285363" cy="1246792"/>
        </a:xfrm>
      </xdr:grpSpPr>
      <xdr:sp macro="" textlink="">
        <xdr:nvSpPr>
          <xdr:cNvPr id="34" name="CaixaDeTexto 33">
            <a:extLst>
              <a:ext uri="{FF2B5EF4-FFF2-40B4-BE49-F238E27FC236}">
                <a16:creationId xmlns:a16="http://schemas.microsoft.com/office/drawing/2014/main" id="{BE402CF9-8CF4-6EE6-F5C4-C6396A37A78E}"/>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D0CD68E7-622F-514C-B96A-68A748A9E54D}"/>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3FAB508F-FA03-0F54-0608-660AC71C57C7}"/>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B6801829-F7F0-089C-4F36-3060DA280293}"/>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E4136157-D645-BC61-FA49-9B93A8C92DD8}"/>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AA803D98-74D5-41C1-88E1-D505DE6D0BE6}"/>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85082DE1-58D7-49CE-9BED-3B15ABD3AD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14</xdr:row>
      <xdr:rowOff>0</xdr:rowOff>
    </xdr:from>
    <xdr:to>
      <xdr:col>37</xdr:col>
      <xdr:colOff>76200</xdr:colOff>
      <xdr:row>19</xdr:row>
      <xdr:rowOff>28575</xdr:rowOff>
    </xdr:to>
    <xdr:sp macro="" textlink="">
      <xdr:nvSpPr>
        <xdr:cNvPr id="28" name="CaixaDeTexto 27">
          <a:extLst>
            <a:ext uri="{FF2B5EF4-FFF2-40B4-BE49-F238E27FC236}">
              <a16:creationId xmlns:a16="http://schemas.microsoft.com/office/drawing/2014/main" id="{BF83E4CC-3AD4-4E90-BC36-2CC97DFCC80C}"/>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13</xdr:row>
      <xdr:rowOff>142875</xdr:rowOff>
    </xdr:to>
    <xdr:sp macro="" textlink="">
      <xdr:nvSpPr>
        <xdr:cNvPr id="29" name="CaixaDeTexto 28">
          <a:extLst>
            <a:ext uri="{FF2B5EF4-FFF2-40B4-BE49-F238E27FC236}">
              <a16:creationId xmlns:a16="http://schemas.microsoft.com/office/drawing/2014/main" id="{45ADE543-A024-4889-8274-D255A9CB4124}"/>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19</xdr:row>
      <xdr:rowOff>66675</xdr:rowOff>
    </xdr:from>
    <xdr:to>
      <xdr:col>37</xdr:col>
      <xdr:colOff>76200</xdr:colOff>
      <xdr:row>24</xdr:row>
      <xdr:rowOff>400050</xdr:rowOff>
    </xdr:to>
    <xdr:sp macro="" textlink="">
      <xdr:nvSpPr>
        <xdr:cNvPr id="30" name="CaixaDeTexto 29">
          <a:extLst>
            <a:ext uri="{FF2B5EF4-FFF2-40B4-BE49-F238E27FC236}">
              <a16:creationId xmlns:a16="http://schemas.microsoft.com/office/drawing/2014/main" id="{1D22D7CC-909B-48A8-A64F-A03D43776C27}"/>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428625</xdr:rowOff>
    </xdr:from>
    <xdr:to>
      <xdr:col>37</xdr:col>
      <xdr:colOff>76200</xdr:colOff>
      <xdr:row>25</xdr:row>
      <xdr:rowOff>619125</xdr:rowOff>
    </xdr:to>
    <xdr:sp macro="" textlink="">
      <xdr:nvSpPr>
        <xdr:cNvPr id="31" name="CaixaDeTexto 30">
          <a:extLst>
            <a:ext uri="{FF2B5EF4-FFF2-40B4-BE49-F238E27FC236}">
              <a16:creationId xmlns:a16="http://schemas.microsoft.com/office/drawing/2014/main" id="{40370279-1DBB-4942-B40C-4ED28A708A33}"/>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647700</xdr:rowOff>
    </xdr:from>
    <xdr:to>
      <xdr:col>37</xdr:col>
      <xdr:colOff>76200</xdr:colOff>
      <xdr:row>26</xdr:row>
      <xdr:rowOff>838200</xdr:rowOff>
    </xdr:to>
    <xdr:sp macro="" textlink="">
      <xdr:nvSpPr>
        <xdr:cNvPr id="32" name="CaixaDeTexto 31">
          <a:extLst>
            <a:ext uri="{FF2B5EF4-FFF2-40B4-BE49-F238E27FC236}">
              <a16:creationId xmlns:a16="http://schemas.microsoft.com/office/drawing/2014/main" id="{33BEB29D-9D59-4970-810C-5DB0A49EFC32}"/>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104775</xdr:colOff>
      <xdr:row>0</xdr:row>
      <xdr:rowOff>133350</xdr:rowOff>
    </xdr:from>
    <xdr:to>
      <xdr:col>31</xdr:col>
      <xdr:colOff>221191</xdr:colOff>
      <xdr:row>10</xdr:row>
      <xdr:rowOff>44857</xdr:rowOff>
    </xdr:to>
    <xdr:grpSp>
      <xdr:nvGrpSpPr>
        <xdr:cNvPr id="33" name="Agrupar 32">
          <a:extLst>
            <a:ext uri="{FF2B5EF4-FFF2-40B4-BE49-F238E27FC236}">
              <a16:creationId xmlns:a16="http://schemas.microsoft.com/office/drawing/2014/main" id="{AFCC8708-BEF1-4B5A-A875-94E2B58B16CC}"/>
            </a:ext>
          </a:extLst>
        </xdr:cNvPr>
        <xdr:cNvGrpSpPr/>
      </xdr:nvGrpSpPr>
      <xdr:grpSpPr>
        <a:xfrm>
          <a:off x="8772525" y="133350"/>
          <a:ext cx="3164416" cy="1206907"/>
          <a:chOff x="9448578" y="4332698"/>
          <a:chExt cx="3285363" cy="1246792"/>
        </a:xfrm>
      </xdr:grpSpPr>
      <xdr:sp macro="" textlink="">
        <xdr:nvSpPr>
          <xdr:cNvPr id="34" name="CaixaDeTexto 33">
            <a:extLst>
              <a:ext uri="{FF2B5EF4-FFF2-40B4-BE49-F238E27FC236}">
                <a16:creationId xmlns:a16="http://schemas.microsoft.com/office/drawing/2014/main" id="{B1067DFF-0DC7-DAE5-FD6F-E05C70E8509C}"/>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8241A0D4-FCAF-3D67-0CF8-BE33A59F334A}"/>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FC309E78-40C9-6C6E-9063-8127684D8CA9}"/>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62346102-8D47-1A6E-638C-50574FECFE50}"/>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F135F373-1AE4-4A2D-7044-24243252D937}"/>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47C3627E-0C63-1F2B-03D8-AFCBC528A6DD}"/>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35" name="Imagem 34">
          <a:extLst>
            <a:ext uri="{FF2B5EF4-FFF2-40B4-BE49-F238E27FC236}">
              <a16:creationId xmlns:a16="http://schemas.microsoft.com/office/drawing/2014/main" id="{F4BDFB2D-17C9-4964-B30C-4187F466B8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14</xdr:row>
      <xdr:rowOff>0</xdr:rowOff>
    </xdr:from>
    <xdr:to>
      <xdr:col>37</xdr:col>
      <xdr:colOff>76200</xdr:colOff>
      <xdr:row>18</xdr:row>
      <xdr:rowOff>495300</xdr:rowOff>
    </xdr:to>
    <xdr:sp macro="" textlink="">
      <xdr:nvSpPr>
        <xdr:cNvPr id="36" name="CaixaDeTexto 35">
          <a:extLst>
            <a:ext uri="{FF2B5EF4-FFF2-40B4-BE49-F238E27FC236}">
              <a16:creationId xmlns:a16="http://schemas.microsoft.com/office/drawing/2014/main" id="{49EB65A1-5839-4085-A0F5-87220D636C8A}"/>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13</xdr:row>
      <xdr:rowOff>142875</xdr:rowOff>
    </xdr:to>
    <xdr:sp macro="" textlink="">
      <xdr:nvSpPr>
        <xdr:cNvPr id="37" name="CaixaDeTexto 36">
          <a:extLst>
            <a:ext uri="{FF2B5EF4-FFF2-40B4-BE49-F238E27FC236}">
              <a16:creationId xmlns:a16="http://schemas.microsoft.com/office/drawing/2014/main" id="{27B27638-D2E3-4B0E-B959-1396210C3E81}"/>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19</xdr:row>
      <xdr:rowOff>28575</xdr:rowOff>
    </xdr:from>
    <xdr:to>
      <xdr:col>37</xdr:col>
      <xdr:colOff>76200</xdr:colOff>
      <xdr:row>24</xdr:row>
      <xdr:rowOff>361950</xdr:rowOff>
    </xdr:to>
    <xdr:sp macro="" textlink="">
      <xdr:nvSpPr>
        <xdr:cNvPr id="38" name="CaixaDeTexto 37">
          <a:extLst>
            <a:ext uri="{FF2B5EF4-FFF2-40B4-BE49-F238E27FC236}">
              <a16:creationId xmlns:a16="http://schemas.microsoft.com/office/drawing/2014/main" id="{3DAD6A65-37C3-470C-ACB6-D9938A52B7EC}"/>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390525</xdr:rowOff>
    </xdr:from>
    <xdr:to>
      <xdr:col>37</xdr:col>
      <xdr:colOff>76200</xdr:colOff>
      <xdr:row>25</xdr:row>
      <xdr:rowOff>552450</xdr:rowOff>
    </xdr:to>
    <xdr:sp macro="" textlink="">
      <xdr:nvSpPr>
        <xdr:cNvPr id="39" name="CaixaDeTexto 38">
          <a:extLst>
            <a:ext uri="{FF2B5EF4-FFF2-40B4-BE49-F238E27FC236}">
              <a16:creationId xmlns:a16="http://schemas.microsoft.com/office/drawing/2014/main" id="{761310D2-D8AA-4D3F-BB0A-00330691D8C1}"/>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581025</xdr:rowOff>
    </xdr:from>
    <xdr:to>
      <xdr:col>37</xdr:col>
      <xdr:colOff>76200</xdr:colOff>
      <xdr:row>30</xdr:row>
      <xdr:rowOff>19050</xdr:rowOff>
    </xdr:to>
    <xdr:sp macro="" textlink="">
      <xdr:nvSpPr>
        <xdr:cNvPr id="40" name="CaixaDeTexto 39">
          <a:extLst>
            <a:ext uri="{FF2B5EF4-FFF2-40B4-BE49-F238E27FC236}">
              <a16:creationId xmlns:a16="http://schemas.microsoft.com/office/drawing/2014/main" id="{76D70D2C-C9FD-4A56-8B88-255E5309D8BA}"/>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161925</xdr:colOff>
      <xdr:row>1</xdr:row>
      <xdr:rowOff>0</xdr:rowOff>
    </xdr:from>
    <xdr:to>
      <xdr:col>31</xdr:col>
      <xdr:colOff>278341</xdr:colOff>
      <xdr:row>10</xdr:row>
      <xdr:rowOff>73432</xdr:rowOff>
    </xdr:to>
    <xdr:grpSp>
      <xdr:nvGrpSpPr>
        <xdr:cNvPr id="48" name="Agrupar 47">
          <a:extLst>
            <a:ext uri="{FF2B5EF4-FFF2-40B4-BE49-F238E27FC236}">
              <a16:creationId xmlns:a16="http://schemas.microsoft.com/office/drawing/2014/main" id="{5910C313-B67E-4345-BE90-6CB0B2B1A8E7}"/>
            </a:ext>
          </a:extLst>
        </xdr:cNvPr>
        <xdr:cNvGrpSpPr/>
      </xdr:nvGrpSpPr>
      <xdr:grpSpPr>
        <a:xfrm>
          <a:off x="8829675" y="161925"/>
          <a:ext cx="3164416" cy="1206907"/>
          <a:chOff x="9448578" y="4332698"/>
          <a:chExt cx="3285363" cy="1246792"/>
        </a:xfrm>
      </xdr:grpSpPr>
      <xdr:sp macro="" textlink="">
        <xdr:nvSpPr>
          <xdr:cNvPr id="49" name="CaixaDeTexto 48">
            <a:extLst>
              <a:ext uri="{FF2B5EF4-FFF2-40B4-BE49-F238E27FC236}">
                <a16:creationId xmlns:a16="http://schemas.microsoft.com/office/drawing/2014/main" id="{76625B42-2826-2CFD-C34E-9A174401B031}"/>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50" name="Retângulo 49">
            <a:extLst>
              <a:ext uri="{FF2B5EF4-FFF2-40B4-BE49-F238E27FC236}">
                <a16:creationId xmlns:a16="http://schemas.microsoft.com/office/drawing/2014/main" id="{75B61B19-4CBB-C557-06D7-1DBD67C3DA01}"/>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51" name="Retângulo 50">
            <a:extLst>
              <a:ext uri="{FF2B5EF4-FFF2-40B4-BE49-F238E27FC236}">
                <a16:creationId xmlns:a16="http://schemas.microsoft.com/office/drawing/2014/main" id="{E307BD03-7842-198D-A97B-1A97690123B4}"/>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52" name="Retângulo 51">
            <a:extLst>
              <a:ext uri="{FF2B5EF4-FFF2-40B4-BE49-F238E27FC236}">
                <a16:creationId xmlns:a16="http://schemas.microsoft.com/office/drawing/2014/main" id="{69D139F4-8D8B-03CE-7695-210C22305E33}"/>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53" name="Retângulo 52">
            <a:extLst>
              <a:ext uri="{FF2B5EF4-FFF2-40B4-BE49-F238E27FC236}">
                <a16:creationId xmlns:a16="http://schemas.microsoft.com/office/drawing/2014/main" id="{BD095939-F771-AAF7-43E0-C88EFC6B6F5B}"/>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54" name="Retângulo 53">
            <a:extLst>
              <a:ext uri="{FF2B5EF4-FFF2-40B4-BE49-F238E27FC236}">
                <a16:creationId xmlns:a16="http://schemas.microsoft.com/office/drawing/2014/main" id="{17E16DE5-3174-614A-F576-3416293558FE}"/>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877D2AA6-98DD-4C9B-8EA1-1460376611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18</xdr:row>
      <xdr:rowOff>257175</xdr:rowOff>
    </xdr:to>
    <xdr:sp macro="" textlink="">
      <xdr:nvSpPr>
        <xdr:cNvPr id="28" name="CaixaDeTexto 27">
          <a:extLst>
            <a:ext uri="{FF2B5EF4-FFF2-40B4-BE49-F238E27FC236}">
              <a16:creationId xmlns:a16="http://schemas.microsoft.com/office/drawing/2014/main" id="{8C3764F8-BE0A-4678-A3AB-104EE0423A47}"/>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8DD84D65-98FF-44EE-9CA1-10D98E503D61}"/>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18</xdr:row>
      <xdr:rowOff>295275</xdr:rowOff>
    </xdr:from>
    <xdr:to>
      <xdr:col>37</xdr:col>
      <xdr:colOff>76200</xdr:colOff>
      <xdr:row>22</xdr:row>
      <xdr:rowOff>47625</xdr:rowOff>
    </xdr:to>
    <xdr:sp macro="" textlink="">
      <xdr:nvSpPr>
        <xdr:cNvPr id="30" name="CaixaDeTexto 29">
          <a:extLst>
            <a:ext uri="{FF2B5EF4-FFF2-40B4-BE49-F238E27FC236}">
              <a16:creationId xmlns:a16="http://schemas.microsoft.com/office/drawing/2014/main" id="{4622320C-1A5C-4D61-AB9E-EA1AECACDC90}"/>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22</xdr:row>
      <xdr:rowOff>76200</xdr:rowOff>
    </xdr:from>
    <xdr:to>
      <xdr:col>37</xdr:col>
      <xdr:colOff>76200</xdr:colOff>
      <xdr:row>25</xdr:row>
      <xdr:rowOff>0</xdr:rowOff>
    </xdr:to>
    <xdr:sp macro="" textlink="">
      <xdr:nvSpPr>
        <xdr:cNvPr id="31" name="CaixaDeTexto 30">
          <a:extLst>
            <a:ext uri="{FF2B5EF4-FFF2-40B4-BE49-F238E27FC236}">
              <a16:creationId xmlns:a16="http://schemas.microsoft.com/office/drawing/2014/main" id="{86418215-B7CA-477E-BA06-E695B647F80A}"/>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28575</xdr:rowOff>
    </xdr:from>
    <xdr:to>
      <xdr:col>37</xdr:col>
      <xdr:colOff>76200</xdr:colOff>
      <xdr:row>26</xdr:row>
      <xdr:rowOff>352425</xdr:rowOff>
    </xdr:to>
    <xdr:sp macro="" textlink="">
      <xdr:nvSpPr>
        <xdr:cNvPr id="32" name="CaixaDeTexto 31">
          <a:extLst>
            <a:ext uri="{FF2B5EF4-FFF2-40B4-BE49-F238E27FC236}">
              <a16:creationId xmlns:a16="http://schemas.microsoft.com/office/drawing/2014/main" id="{BF337D3F-1805-405F-BA59-55B03C0B6321}"/>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152400</xdr:colOff>
      <xdr:row>0</xdr:row>
      <xdr:rowOff>152400</xdr:rowOff>
    </xdr:from>
    <xdr:to>
      <xdr:col>31</xdr:col>
      <xdr:colOff>268816</xdr:colOff>
      <xdr:row>10</xdr:row>
      <xdr:rowOff>63907</xdr:rowOff>
    </xdr:to>
    <xdr:grpSp>
      <xdr:nvGrpSpPr>
        <xdr:cNvPr id="40" name="Agrupar 39">
          <a:extLst>
            <a:ext uri="{FF2B5EF4-FFF2-40B4-BE49-F238E27FC236}">
              <a16:creationId xmlns:a16="http://schemas.microsoft.com/office/drawing/2014/main" id="{BC0484CD-EE91-4A45-BE2F-ECA7055832F4}"/>
            </a:ext>
          </a:extLst>
        </xdr:cNvPr>
        <xdr:cNvGrpSpPr/>
      </xdr:nvGrpSpPr>
      <xdr:grpSpPr>
        <a:xfrm>
          <a:off x="8820150" y="152400"/>
          <a:ext cx="3164416" cy="1206907"/>
          <a:chOff x="9448578" y="4332698"/>
          <a:chExt cx="3285363" cy="1246792"/>
        </a:xfrm>
      </xdr:grpSpPr>
      <xdr:sp macro="" textlink="">
        <xdr:nvSpPr>
          <xdr:cNvPr id="41" name="CaixaDeTexto 40">
            <a:extLst>
              <a:ext uri="{FF2B5EF4-FFF2-40B4-BE49-F238E27FC236}">
                <a16:creationId xmlns:a16="http://schemas.microsoft.com/office/drawing/2014/main" id="{8B14DD17-6AA8-B8F9-A666-C9E913BB7390}"/>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42" name="Retângulo 41">
            <a:extLst>
              <a:ext uri="{FF2B5EF4-FFF2-40B4-BE49-F238E27FC236}">
                <a16:creationId xmlns:a16="http://schemas.microsoft.com/office/drawing/2014/main" id="{5B9E3FC2-43BA-F3AF-3042-2FFB49182295}"/>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3" name="Retângulo 42">
            <a:extLst>
              <a:ext uri="{FF2B5EF4-FFF2-40B4-BE49-F238E27FC236}">
                <a16:creationId xmlns:a16="http://schemas.microsoft.com/office/drawing/2014/main" id="{A26A6EA2-FEDC-C63A-B1EF-839E7B34BB49}"/>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4" name="Retângulo 43">
            <a:extLst>
              <a:ext uri="{FF2B5EF4-FFF2-40B4-BE49-F238E27FC236}">
                <a16:creationId xmlns:a16="http://schemas.microsoft.com/office/drawing/2014/main" id="{5B453D7F-E3EC-D170-00E5-86938544D1D6}"/>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5" name="Retângulo 44">
            <a:extLst>
              <a:ext uri="{FF2B5EF4-FFF2-40B4-BE49-F238E27FC236}">
                <a16:creationId xmlns:a16="http://schemas.microsoft.com/office/drawing/2014/main" id="{30A04FD2-599A-9AB3-A1A4-7EBBAE0988BF}"/>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46" name="Retângulo 45">
            <a:extLst>
              <a:ext uri="{FF2B5EF4-FFF2-40B4-BE49-F238E27FC236}">
                <a16:creationId xmlns:a16="http://schemas.microsoft.com/office/drawing/2014/main" id="{5A91019F-4F2A-F808-B833-1B8BF6A85001}"/>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5B0777AC-F925-416F-BAFC-BB81F53FDB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14</xdr:row>
      <xdr:rowOff>0</xdr:rowOff>
    </xdr:from>
    <xdr:to>
      <xdr:col>37</xdr:col>
      <xdr:colOff>76200</xdr:colOff>
      <xdr:row>18</xdr:row>
      <xdr:rowOff>495300</xdr:rowOff>
    </xdr:to>
    <xdr:sp macro="" textlink="">
      <xdr:nvSpPr>
        <xdr:cNvPr id="28" name="CaixaDeTexto 27">
          <a:extLst>
            <a:ext uri="{FF2B5EF4-FFF2-40B4-BE49-F238E27FC236}">
              <a16:creationId xmlns:a16="http://schemas.microsoft.com/office/drawing/2014/main" id="{B7C2B230-31F9-47D0-90CD-31CF0D4067C0}"/>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13</xdr:row>
      <xdr:rowOff>142875</xdr:rowOff>
    </xdr:to>
    <xdr:sp macro="" textlink="">
      <xdr:nvSpPr>
        <xdr:cNvPr id="29" name="CaixaDeTexto 28">
          <a:extLst>
            <a:ext uri="{FF2B5EF4-FFF2-40B4-BE49-F238E27FC236}">
              <a16:creationId xmlns:a16="http://schemas.microsoft.com/office/drawing/2014/main" id="{DC746881-87E8-4675-9D0A-47822EDDEACF}"/>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18</xdr:row>
      <xdr:rowOff>533400</xdr:rowOff>
    </xdr:from>
    <xdr:to>
      <xdr:col>37</xdr:col>
      <xdr:colOff>76200</xdr:colOff>
      <xdr:row>24</xdr:row>
      <xdr:rowOff>247650</xdr:rowOff>
    </xdr:to>
    <xdr:sp macro="" textlink="">
      <xdr:nvSpPr>
        <xdr:cNvPr id="30" name="CaixaDeTexto 29">
          <a:extLst>
            <a:ext uri="{FF2B5EF4-FFF2-40B4-BE49-F238E27FC236}">
              <a16:creationId xmlns:a16="http://schemas.microsoft.com/office/drawing/2014/main" id="{B3D6F435-EBDA-4FE1-A2B0-0A681FB263EA}"/>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24</xdr:row>
      <xdr:rowOff>276225</xdr:rowOff>
    </xdr:from>
    <xdr:to>
      <xdr:col>37</xdr:col>
      <xdr:colOff>76200</xdr:colOff>
      <xdr:row>25</xdr:row>
      <xdr:rowOff>676275</xdr:rowOff>
    </xdr:to>
    <xdr:sp macro="" textlink="">
      <xdr:nvSpPr>
        <xdr:cNvPr id="31" name="CaixaDeTexto 30">
          <a:extLst>
            <a:ext uri="{FF2B5EF4-FFF2-40B4-BE49-F238E27FC236}">
              <a16:creationId xmlns:a16="http://schemas.microsoft.com/office/drawing/2014/main" id="{4098C438-E30E-4B94-83FA-7B8CA154C59D}"/>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25</xdr:row>
      <xdr:rowOff>704850</xdr:rowOff>
    </xdr:from>
    <xdr:to>
      <xdr:col>37</xdr:col>
      <xdr:colOff>76200</xdr:colOff>
      <xdr:row>28</xdr:row>
      <xdr:rowOff>123825</xdr:rowOff>
    </xdr:to>
    <xdr:sp macro="" textlink="">
      <xdr:nvSpPr>
        <xdr:cNvPr id="32" name="CaixaDeTexto 31">
          <a:extLst>
            <a:ext uri="{FF2B5EF4-FFF2-40B4-BE49-F238E27FC236}">
              <a16:creationId xmlns:a16="http://schemas.microsoft.com/office/drawing/2014/main" id="{4B3A0D93-D39F-4B06-A8AA-B306B70D7524}"/>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171450</xdr:colOff>
      <xdr:row>0</xdr:row>
      <xdr:rowOff>142875</xdr:rowOff>
    </xdr:from>
    <xdr:to>
      <xdr:col>31</xdr:col>
      <xdr:colOff>287866</xdr:colOff>
      <xdr:row>10</xdr:row>
      <xdr:rowOff>54382</xdr:rowOff>
    </xdr:to>
    <xdr:grpSp>
      <xdr:nvGrpSpPr>
        <xdr:cNvPr id="33" name="Agrupar 32">
          <a:extLst>
            <a:ext uri="{FF2B5EF4-FFF2-40B4-BE49-F238E27FC236}">
              <a16:creationId xmlns:a16="http://schemas.microsoft.com/office/drawing/2014/main" id="{D48692FD-A6FC-4271-9ADE-01FA2963BD2D}"/>
            </a:ext>
          </a:extLst>
        </xdr:cNvPr>
        <xdr:cNvGrpSpPr/>
      </xdr:nvGrpSpPr>
      <xdr:grpSpPr>
        <a:xfrm>
          <a:off x="8839200" y="142875"/>
          <a:ext cx="3164416" cy="1206907"/>
          <a:chOff x="9448578" y="4332698"/>
          <a:chExt cx="3285363" cy="1246792"/>
        </a:xfrm>
      </xdr:grpSpPr>
      <xdr:sp macro="" textlink="">
        <xdr:nvSpPr>
          <xdr:cNvPr id="34" name="CaixaDeTexto 33">
            <a:extLst>
              <a:ext uri="{FF2B5EF4-FFF2-40B4-BE49-F238E27FC236}">
                <a16:creationId xmlns:a16="http://schemas.microsoft.com/office/drawing/2014/main" id="{07B9628E-1F3A-FBBB-DA79-D218F70B1BF2}"/>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A32D73EF-89E4-AC39-2FA9-5A063D45B57B}"/>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7F7FD8ED-9F70-F286-130D-E37DA56BDD9F}"/>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DD323D4B-0C7E-75B2-EB17-7EB04236BCCB}"/>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AB776D1A-4A96-1B7F-3B47-9E87DE3017E1}"/>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3BC99522-B3ED-C40E-C7F7-3F2491AED39C}"/>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32</xdr:col>
      <xdr:colOff>0</xdr:colOff>
      <xdr:row>2</xdr:row>
      <xdr:rowOff>0</xdr:rowOff>
    </xdr:from>
    <xdr:to>
      <xdr:col>35</xdr:col>
      <xdr:colOff>597478</xdr:colOff>
      <xdr:row>9</xdr:row>
      <xdr:rowOff>89375</xdr:rowOff>
    </xdr:to>
    <xdr:pic>
      <xdr:nvPicPr>
        <xdr:cNvPr id="27" name="Imagem 26">
          <a:extLst>
            <a:ext uri="{FF2B5EF4-FFF2-40B4-BE49-F238E27FC236}">
              <a16:creationId xmlns:a16="http://schemas.microsoft.com/office/drawing/2014/main" id="{91E76FEF-1E5A-4FC1-A169-83DDA22D43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25350" y="352425"/>
          <a:ext cx="2426278" cy="918050"/>
        </a:xfrm>
        <a:prstGeom prst="rect">
          <a:avLst/>
        </a:prstGeom>
      </xdr:spPr>
    </xdr:pic>
    <xdr:clientData/>
  </xdr:twoCellAnchor>
  <xdr:twoCellAnchor>
    <xdr:from>
      <xdr:col>27</xdr:col>
      <xdr:colOff>9525</xdr:colOff>
      <xdr:row>12</xdr:row>
      <xdr:rowOff>323850</xdr:rowOff>
    </xdr:from>
    <xdr:to>
      <xdr:col>37</xdr:col>
      <xdr:colOff>76200</xdr:colOff>
      <xdr:row>18</xdr:row>
      <xdr:rowOff>142875</xdr:rowOff>
    </xdr:to>
    <xdr:sp macro="" textlink="">
      <xdr:nvSpPr>
        <xdr:cNvPr id="28" name="CaixaDeTexto 27">
          <a:extLst>
            <a:ext uri="{FF2B5EF4-FFF2-40B4-BE49-F238E27FC236}">
              <a16:creationId xmlns:a16="http://schemas.microsoft.com/office/drawing/2014/main" id="{CEB6B93C-F62F-4EAA-A642-07BFAC715E0D}"/>
            </a:ext>
          </a:extLst>
        </xdr:cNvPr>
        <xdr:cNvSpPr txBox="1"/>
      </xdr:nvSpPr>
      <xdr:spPr>
        <a:xfrm>
          <a:off x="9286875" y="21240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PROJETOS EM ANDAMENTO:</a:t>
          </a:r>
          <a:br>
            <a:rPr lang="pt-BR" sz="1200" b="1">
              <a:solidFill>
                <a:srgbClr val="00C89B"/>
              </a:solidFill>
            </a:rPr>
          </a:br>
          <a:endParaRPr lang="pt-BR" sz="1200" b="1">
            <a:solidFill>
              <a:srgbClr val="00C89B"/>
            </a:solidFill>
          </a:endParaRPr>
        </a:p>
      </xdr:txBody>
    </xdr:sp>
    <xdr:clientData/>
  </xdr:twoCellAnchor>
  <xdr:twoCellAnchor>
    <xdr:from>
      <xdr:col>27</xdr:col>
      <xdr:colOff>0</xdr:colOff>
      <xdr:row>12</xdr:row>
      <xdr:rowOff>0</xdr:rowOff>
    </xdr:from>
    <xdr:to>
      <xdr:col>37</xdr:col>
      <xdr:colOff>85725</xdr:colOff>
      <xdr:row>12</xdr:row>
      <xdr:rowOff>304800</xdr:rowOff>
    </xdr:to>
    <xdr:sp macro="" textlink="">
      <xdr:nvSpPr>
        <xdr:cNvPr id="29" name="CaixaDeTexto 28">
          <a:extLst>
            <a:ext uri="{FF2B5EF4-FFF2-40B4-BE49-F238E27FC236}">
              <a16:creationId xmlns:a16="http://schemas.microsoft.com/office/drawing/2014/main" id="{05864AEF-A399-4044-AACC-044B36F46060}"/>
            </a:ext>
          </a:extLst>
        </xdr:cNvPr>
        <xdr:cNvSpPr txBox="1"/>
      </xdr:nvSpPr>
      <xdr:spPr>
        <a:xfrm>
          <a:off x="9277350" y="1800225"/>
          <a:ext cx="6181725" cy="304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pt-BR" sz="1400" b="1">
              <a:solidFill>
                <a:schemeClr val="bg1"/>
              </a:solidFill>
            </a:rPr>
            <a:t>PLANEJAMENTO</a:t>
          </a:r>
          <a:r>
            <a:rPr lang="pt-BR" sz="1400" b="1" baseline="0">
              <a:solidFill>
                <a:schemeClr val="bg1"/>
              </a:solidFill>
            </a:rPr>
            <a:t> MENSAL</a:t>
          </a:r>
          <a:endParaRPr lang="pt-BR" sz="1400" b="1">
            <a:solidFill>
              <a:schemeClr val="bg1"/>
            </a:solidFill>
          </a:endParaRPr>
        </a:p>
      </xdr:txBody>
    </xdr:sp>
    <xdr:clientData/>
  </xdr:twoCellAnchor>
  <xdr:twoCellAnchor>
    <xdr:from>
      <xdr:col>27</xdr:col>
      <xdr:colOff>9525</xdr:colOff>
      <xdr:row>18</xdr:row>
      <xdr:rowOff>180975</xdr:rowOff>
    </xdr:from>
    <xdr:to>
      <xdr:col>37</xdr:col>
      <xdr:colOff>76200</xdr:colOff>
      <xdr:row>19</xdr:row>
      <xdr:rowOff>342900</xdr:rowOff>
    </xdr:to>
    <xdr:sp macro="" textlink="">
      <xdr:nvSpPr>
        <xdr:cNvPr id="30" name="CaixaDeTexto 29">
          <a:extLst>
            <a:ext uri="{FF2B5EF4-FFF2-40B4-BE49-F238E27FC236}">
              <a16:creationId xmlns:a16="http://schemas.microsoft.com/office/drawing/2014/main" id="{69DE1072-2B2B-4C38-B82D-EA483F1D9E23}"/>
            </a:ext>
          </a:extLst>
        </xdr:cNvPr>
        <xdr:cNvSpPr txBox="1"/>
      </xdr:nvSpPr>
      <xdr:spPr>
        <a:xfrm>
          <a:off x="9286875" y="338137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CAMPANHAS INTERNAS: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19</xdr:row>
      <xdr:rowOff>371475</xdr:rowOff>
    </xdr:from>
    <xdr:to>
      <xdr:col>37</xdr:col>
      <xdr:colOff>76200</xdr:colOff>
      <xdr:row>22</xdr:row>
      <xdr:rowOff>114300</xdr:rowOff>
    </xdr:to>
    <xdr:sp macro="" textlink="">
      <xdr:nvSpPr>
        <xdr:cNvPr id="31" name="CaixaDeTexto 30">
          <a:extLst>
            <a:ext uri="{FF2B5EF4-FFF2-40B4-BE49-F238E27FC236}">
              <a16:creationId xmlns:a16="http://schemas.microsoft.com/office/drawing/2014/main" id="{860E6105-94B5-4A41-9A82-C58EAD30DC89}"/>
            </a:ext>
          </a:extLst>
        </xdr:cNvPr>
        <xdr:cNvSpPr txBox="1"/>
      </xdr:nvSpPr>
      <xdr:spPr>
        <a:xfrm>
          <a:off x="9286875" y="4629150"/>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DATAS IMPORTANTES:</a:t>
          </a:r>
          <a:br>
            <a:rPr lang="pt-BR" sz="1200" b="1">
              <a:solidFill>
                <a:srgbClr val="00C89B"/>
              </a:solidFill>
            </a:rPr>
          </a:br>
          <a:endParaRPr lang="pt-BR" sz="1200" b="1">
            <a:solidFill>
              <a:srgbClr val="00C89B"/>
            </a:solidFill>
          </a:endParaRPr>
        </a:p>
      </xdr:txBody>
    </xdr:sp>
    <xdr:clientData/>
  </xdr:twoCellAnchor>
  <xdr:twoCellAnchor>
    <xdr:from>
      <xdr:col>27</xdr:col>
      <xdr:colOff>9525</xdr:colOff>
      <xdr:row>22</xdr:row>
      <xdr:rowOff>142875</xdr:rowOff>
    </xdr:from>
    <xdr:to>
      <xdr:col>37</xdr:col>
      <xdr:colOff>76200</xdr:colOff>
      <xdr:row>25</xdr:row>
      <xdr:rowOff>76200</xdr:rowOff>
    </xdr:to>
    <xdr:sp macro="" textlink="">
      <xdr:nvSpPr>
        <xdr:cNvPr id="32" name="CaixaDeTexto 31">
          <a:extLst>
            <a:ext uri="{FF2B5EF4-FFF2-40B4-BE49-F238E27FC236}">
              <a16:creationId xmlns:a16="http://schemas.microsoft.com/office/drawing/2014/main" id="{E5CD95F2-3FC7-4A3A-9782-2B15599BA9A1}"/>
            </a:ext>
          </a:extLst>
        </xdr:cNvPr>
        <xdr:cNvSpPr txBox="1"/>
      </xdr:nvSpPr>
      <xdr:spPr>
        <a:xfrm>
          <a:off x="9286875" y="5876925"/>
          <a:ext cx="6162675" cy="121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pt-BR" sz="1200" b="1">
              <a:solidFill>
                <a:srgbClr val="00C89B"/>
              </a:solidFill>
            </a:rPr>
            <a:t>LEMBRETES IMPORTANTES:</a:t>
          </a:r>
          <a:br>
            <a:rPr lang="pt-BR" sz="1200" b="1">
              <a:solidFill>
                <a:srgbClr val="00C89B"/>
              </a:solidFill>
            </a:rPr>
          </a:br>
          <a:endParaRPr lang="pt-BR" sz="1200" b="1">
            <a:solidFill>
              <a:srgbClr val="00C89B"/>
            </a:solidFill>
          </a:endParaRPr>
        </a:p>
      </xdr:txBody>
    </xdr:sp>
    <xdr:clientData/>
  </xdr:twoCellAnchor>
  <xdr:twoCellAnchor>
    <xdr:from>
      <xdr:col>26</xdr:col>
      <xdr:colOff>152400</xdr:colOff>
      <xdr:row>0</xdr:row>
      <xdr:rowOff>133350</xdr:rowOff>
    </xdr:from>
    <xdr:to>
      <xdr:col>31</xdr:col>
      <xdr:colOff>268816</xdr:colOff>
      <xdr:row>10</xdr:row>
      <xdr:rowOff>44857</xdr:rowOff>
    </xdr:to>
    <xdr:grpSp>
      <xdr:nvGrpSpPr>
        <xdr:cNvPr id="33" name="Agrupar 32">
          <a:extLst>
            <a:ext uri="{FF2B5EF4-FFF2-40B4-BE49-F238E27FC236}">
              <a16:creationId xmlns:a16="http://schemas.microsoft.com/office/drawing/2014/main" id="{912555EC-6F1F-4070-8A5B-B02828924556}"/>
            </a:ext>
          </a:extLst>
        </xdr:cNvPr>
        <xdr:cNvGrpSpPr/>
      </xdr:nvGrpSpPr>
      <xdr:grpSpPr>
        <a:xfrm>
          <a:off x="8820150" y="133350"/>
          <a:ext cx="3164416" cy="1206907"/>
          <a:chOff x="9448578" y="4332698"/>
          <a:chExt cx="3285363" cy="1246792"/>
        </a:xfrm>
      </xdr:grpSpPr>
      <xdr:sp macro="" textlink="">
        <xdr:nvSpPr>
          <xdr:cNvPr id="34" name="CaixaDeTexto 33">
            <a:extLst>
              <a:ext uri="{FF2B5EF4-FFF2-40B4-BE49-F238E27FC236}">
                <a16:creationId xmlns:a16="http://schemas.microsoft.com/office/drawing/2014/main" id="{92AC499B-651C-33EE-CD8E-41DFC257EEF9}"/>
              </a:ext>
            </a:extLst>
          </xdr:cNvPr>
          <xdr:cNvSpPr txBox="1"/>
        </xdr:nvSpPr>
        <xdr:spPr>
          <a:xfrm>
            <a:off x="9448578" y="4332698"/>
            <a:ext cx="3285363" cy="12467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pt-BR" sz="1200">
                <a:solidFill>
                  <a:schemeClr val="tx2">
                    <a:lumMod val="75000"/>
                  </a:schemeClr>
                </a:solidFill>
              </a:rPr>
              <a:t>tributo | mensal</a:t>
            </a:r>
            <a:r>
              <a:rPr lang="pt-BR" sz="1200" baseline="0">
                <a:solidFill>
                  <a:schemeClr val="tx2">
                    <a:lumMod val="75000"/>
                  </a:schemeClr>
                </a:solidFill>
              </a:rPr>
              <a:t>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rPr>
              <a:t>obrig. acessória | mensal | federal</a:t>
            </a:r>
            <a:br>
              <a:rPr lang="pt-BR" sz="1200" baseline="0">
                <a:solidFill>
                  <a:schemeClr val="tx2">
                    <a:lumMod val="75000"/>
                  </a:schemeClr>
                </a:solidFill>
              </a:rPr>
            </a:br>
            <a:r>
              <a:rPr lang="pt-BR" sz="1200" baseline="0">
                <a:solidFill>
                  <a:schemeClr val="tx2">
                    <a:lumMod val="75000"/>
                  </a:schemeClr>
                </a:solidFill>
                <a:effectLst/>
                <a:latin typeface="+mn-lt"/>
                <a:ea typeface="+mn-ea"/>
                <a:cs typeface="+mn-cs"/>
              </a:rPr>
              <a:t>obrig. acessória | semestral | federal</a:t>
            </a:r>
            <a:br>
              <a:rPr lang="pt-BR" sz="1200" baseline="0">
                <a:solidFill>
                  <a:schemeClr val="tx2">
                    <a:lumMod val="75000"/>
                  </a:schemeClr>
                </a:solidFill>
                <a:effectLst/>
                <a:latin typeface="+mn-lt"/>
                <a:ea typeface="+mn-ea"/>
                <a:cs typeface="+mn-cs"/>
              </a:rPr>
            </a:br>
            <a:r>
              <a:rPr lang="pt-BR" sz="1200" baseline="0">
                <a:solidFill>
                  <a:schemeClr val="tx2">
                    <a:lumMod val="75000"/>
                  </a:schemeClr>
                </a:solidFill>
                <a:effectLst/>
                <a:latin typeface="+mn-lt"/>
                <a:ea typeface="+mn-ea"/>
                <a:cs typeface="+mn-cs"/>
              </a:rPr>
              <a:t>obrig. acessória | anual | federal</a:t>
            </a:r>
          </a:p>
          <a:p>
            <a:pPr marL="457200" marR="0" lvl="1" indent="0" algn="l" defTabSz="914400" eaLnBrk="1" fontAlgn="auto" latinLnBrk="0" hangingPunct="1">
              <a:lnSpc>
                <a:spcPct val="100000"/>
              </a:lnSpc>
              <a:spcBef>
                <a:spcPts val="0"/>
              </a:spcBef>
              <a:spcAft>
                <a:spcPts val="0"/>
              </a:spcAft>
              <a:buClrTx/>
              <a:buSzTx/>
              <a:buFontTx/>
              <a:buNone/>
              <a:tabLst/>
              <a:defRPr/>
            </a:pPr>
            <a:r>
              <a:rPr lang="pt-BR" sz="1200" baseline="0">
                <a:solidFill>
                  <a:schemeClr val="tx2">
                    <a:lumMod val="75000"/>
                  </a:schemeClr>
                </a:solidFill>
                <a:effectLst/>
                <a:latin typeface="+mn-lt"/>
                <a:ea typeface="+mn-ea"/>
                <a:cs typeface="+mn-cs"/>
              </a:rPr>
              <a:t>obrig. acessória | mensal | estadual</a:t>
            </a:r>
          </a:p>
        </xdr:txBody>
      </xdr:sp>
      <xdr:sp macro="" textlink="">
        <xdr:nvSpPr>
          <xdr:cNvPr id="35" name="Retângulo 34">
            <a:extLst>
              <a:ext uri="{FF2B5EF4-FFF2-40B4-BE49-F238E27FC236}">
                <a16:creationId xmlns:a16="http://schemas.microsoft.com/office/drawing/2014/main" id="{4E56A465-4474-E1AD-DBBD-4F3861E79AE9}"/>
              </a:ext>
            </a:extLst>
          </xdr:cNvPr>
          <xdr:cNvSpPr/>
        </xdr:nvSpPr>
        <xdr:spPr>
          <a:xfrm>
            <a:off x="9791220" y="4724398"/>
            <a:ext cx="111798" cy="112939"/>
          </a:xfrm>
          <a:prstGeom prst="rect">
            <a:avLst/>
          </a:prstGeom>
          <a:solidFill>
            <a:schemeClr val="accent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6" name="Retângulo 35">
            <a:extLst>
              <a:ext uri="{FF2B5EF4-FFF2-40B4-BE49-F238E27FC236}">
                <a16:creationId xmlns:a16="http://schemas.microsoft.com/office/drawing/2014/main" id="{8202A09D-EDB6-7FAA-4BAC-F794957A8005}"/>
              </a:ext>
            </a:extLst>
          </xdr:cNvPr>
          <xdr:cNvSpPr/>
        </xdr:nvSpPr>
        <xdr:spPr>
          <a:xfrm>
            <a:off x="9795783" y="4529817"/>
            <a:ext cx="111798" cy="112939"/>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7" name="Retângulo 36">
            <a:extLst>
              <a:ext uri="{FF2B5EF4-FFF2-40B4-BE49-F238E27FC236}">
                <a16:creationId xmlns:a16="http://schemas.microsoft.com/office/drawing/2014/main" id="{4E8A4635-3E85-981D-DE29-493A89EC5607}"/>
              </a:ext>
            </a:extLst>
          </xdr:cNvPr>
          <xdr:cNvSpPr/>
        </xdr:nvSpPr>
        <xdr:spPr>
          <a:xfrm>
            <a:off x="9795782" y="4910815"/>
            <a:ext cx="111798" cy="112939"/>
          </a:xfrm>
          <a:prstGeom prst="rect">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8" name="Retângulo 37">
            <a:extLst>
              <a:ext uri="{FF2B5EF4-FFF2-40B4-BE49-F238E27FC236}">
                <a16:creationId xmlns:a16="http://schemas.microsoft.com/office/drawing/2014/main" id="{A81E75F6-FEB2-0CBE-4506-287025AD1364}"/>
              </a:ext>
            </a:extLst>
          </xdr:cNvPr>
          <xdr:cNvSpPr/>
        </xdr:nvSpPr>
        <xdr:spPr>
          <a:xfrm>
            <a:off x="9789859" y="5090429"/>
            <a:ext cx="111798" cy="112939"/>
          </a:xfrm>
          <a:prstGeom prst="rect">
            <a:avLst/>
          </a:prstGeom>
          <a:solidFill>
            <a:schemeClr val="tx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39" name="Retângulo 38">
            <a:extLst>
              <a:ext uri="{FF2B5EF4-FFF2-40B4-BE49-F238E27FC236}">
                <a16:creationId xmlns:a16="http://schemas.microsoft.com/office/drawing/2014/main" id="{5848ED3B-5527-CD04-01A7-E7DD984B7A11}"/>
              </a:ext>
            </a:extLst>
          </xdr:cNvPr>
          <xdr:cNvSpPr/>
        </xdr:nvSpPr>
        <xdr:spPr>
          <a:xfrm>
            <a:off x="9792580" y="5276847"/>
            <a:ext cx="111798" cy="112939"/>
          </a:xfrm>
          <a:prstGeom prst="rect">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47"/>
  <sheetViews>
    <sheetView showGridLines="0" tabSelected="1" zoomScaleNormal="100" workbookViewId="0">
      <pane ySplit="11" topLeftCell="A12" activePane="bottomLeft" state="frozen"/>
      <selection pane="bottomLeft" activeCell="C13" sqref="C13:D13"/>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 min="27" max="27" width="9.28515625" customWidth="1"/>
    <col min="28" max="28" width="6.5703125" customWidth="1"/>
    <col min="29" max="29" width="22.42578125" customWidth="1"/>
    <col min="30" max="30" width="10.28515625" customWidth="1"/>
    <col min="33" max="35" width="0" hidden="1" customWidth="1"/>
  </cols>
  <sheetData>
    <row r="1" spans="1:38">
      <c r="A1" s="43"/>
      <c r="B1" s="43"/>
      <c r="C1" s="43"/>
      <c r="D1" s="43"/>
      <c r="E1" s="43"/>
      <c r="F1" s="43"/>
      <c r="G1" s="43"/>
      <c r="H1" s="43"/>
      <c r="I1" s="43"/>
      <c r="J1" s="43"/>
      <c r="K1" s="43"/>
      <c r="L1" s="43"/>
      <c r="M1" s="43"/>
      <c r="N1" s="43"/>
      <c r="O1" s="43"/>
      <c r="P1" s="43"/>
      <c r="Q1" s="43"/>
      <c r="R1" s="43"/>
      <c r="S1" s="43"/>
      <c r="T1" s="43"/>
      <c r="U1" s="43"/>
      <c r="V1" s="43"/>
      <c r="W1" s="43"/>
      <c r="X1" s="43"/>
      <c r="Y1" s="43"/>
      <c r="Z1" s="43"/>
      <c r="AE1" s="51"/>
      <c r="AF1" s="51"/>
      <c r="AG1" s="51"/>
      <c r="AH1" s="51"/>
      <c r="AI1" s="51"/>
      <c r="AJ1" s="51"/>
      <c r="AK1" s="51"/>
      <c r="AL1" s="51"/>
    </row>
    <row r="2" spans="1:38" s="3" customFormat="1" ht="15" customHeight="1">
      <c r="A2" s="105">
        <f>DATE(AI20,AI22,1)</f>
        <v>45292</v>
      </c>
      <c r="B2" s="105"/>
      <c r="C2" s="105"/>
      <c r="D2" s="105"/>
      <c r="E2" s="105"/>
      <c r="F2" s="105"/>
      <c r="G2" s="105"/>
      <c r="H2" s="105"/>
      <c r="I2" s="34"/>
      <c r="J2" s="34"/>
      <c r="K2" s="111">
        <f>DATE(YEAR(A2),MONTH(A2)-1,1)</f>
        <v>45261</v>
      </c>
      <c r="L2" s="111"/>
      <c r="M2" s="111"/>
      <c r="N2" s="111"/>
      <c r="O2" s="111"/>
      <c r="P2" s="111"/>
      <c r="Q2" s="111"/>
      <c r="R2" s="35"/>
      <c r="S2" s="111">
        <f>DATE(YEAR(A2),MONTH(A2)+1,1)</f>
        <v>45323</v>
      </c>
      <c r="T2" s="111"/>
      <c r="U2" s="111"/>
      <c r="V2" s="111"/>
      <c r="W2" s="111"/>
      <c r="X2" s="111"/>
      <c r="Y2" s="111"/>
      <c r="Z2" s="35"/>
      <c r="AE2" s="52"/>
      <c r="AF2" s="52"/>
      <c r="AG2" s="52"/>
      <c r="AH2" s="52"/>
      <c r="AI2" s="52"/>
      <c r="AJ2" s="52"/>
      <c r="AK2" s="52"/>
      <c r="AL2" s="52"/>
    </row>
    <row r="3" spans="1:38"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c r="AE3" s="52"/>
      <c r="AF3" s="52"/>
      <c r="AG3" s="52"/>
      <c r="AH3" s="52"/>
      <c r="AI3" s="52"/>
      <c r="AJ3" s="52"/>
      <c r="AK3" s="52"/>
      <c r="AL3" s="52"/>
    </row>
    <row r="4" spans="1:38"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t="str">
        <f t="shared" si="0"/>
        <v/>
      </c>
      <c r="P4" s="37">
        <f t="shared" si="0"/>
        <v>45261</v>
      </c>
      <c r="Q4" s="37">
        <f t="shared" si="0"/>
        <v>45262</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t="str">
        <f t="shared" si="1"/>
        <v/>
      </c>
      <c r="W4" s="37">
        <f t="shared" si="1"/>
        <v>45323</v>
      </c>
      <c r="X4" s="37">
        <f t="shared" si="1"/>
        <v>45324</v>
      </c>
      <c r="Y4" s="37">
        <f t="shared" si="1"/>
        <v>45325</v>
      </c>
      <c r="Z4" s="38"/>
      <c r="AB4" s="3"/>
      <c r="AC4" s="3"/>
      <c r="AD4" s="3"/>
      <c r="AE4" s="52"/>
      <c r="AF4" s="53"/>
      <c r="AG4" s="53"/>
      <c r="AH4" s="53"/>
      <c r="AI4" s="53"/>
      <c r="AJ4" s="53"/>
      <c r="AK4" s="53"/>
      <c r="AL4" s="53"/>
    </row>
    <row r="5" spans="1:38" s="4" customFormat="1" ht="9" customHeight="1">
      <c r="A5" s="105"/>
      <c r="B5" s="105"/>
      <c r="C5" s="105"/>
      <c r="D5" s="105"/>
      <c r="E5" s="105"/>
      <c r="F5" s="105"/>
      <c r="G5" s="105"/>
      <c r="H5" s="105"/>
      <c r="I5" s="34"/>
      <c r="J5" s="34"/>
      <c r="K5" s="37">
        <f t="shared" si="0"/>
        <v>45263</v>
      </c>
      <c r="L5" s="37">
        <f t="shared" si="0"/>
        <v>45264</v>
      </c>
      <c r="M5" s="37">
        <f t="shared" si="0"/>
        <v>45265</v>
      </c>
      <c r="N5" s="37">
        <f t="shared" si="0"/>
        <v>45266</v>
      </c>
      <c r="O5" s="37">
        <f t="shared" si="0"/>
        <v>45267</v>
      </c>
      <c r="P5" s="37">
        <f t="shared" si="0"/>
        <v>45268</v>
      </c>
      <c r="Q5" s="37">
        <f t="shared" si="0"/>
        <v>45269</v>
      </c>
      <c r="R5" s="35"/>
      <c r="S5" s="37">
        <f t="shared" si="1"/>
        <v>45326</v>
      </c>
      <c r="T5" s="37">
        <f t="shared" si="1"/>
        <v>45327</v>
      </c>
      <c r="U5" s="37">
        <f t="shared" si="1"/>
        <v>45328</v>
      </c>
      <c r="V5" s="37">
        <f t="shared" si="1"/>
        <v>45329</v>
      </c>
      <c r="W5" s="37">
        <f t="shared" si="1"/>
        <v>45330</v>
      </c>
      <c r="X5" s="37">
        <f t="shared" si="1"/>
        <v>45331</v>
      </c>
      <c r="Y5" s="37">
        <f t="shared" si="1"/>
        <v>45332</v>
      </c>
      <c r="Z5" s="38"/>
      <c r="AB5" s="3"/>
      <c r="AC5" s="3"/>
      <c r="AD5" s="3"/>
      <c r="AE5" s="52"/>
      <c r="AF5" s="53"/>
      <c r="AG5" s="53"/>
      <c r="AH5" s="53"/>
      <c r="AI5" s="53"/>
      <c r="AJ5" s="53"/>
      <c r="AK5" s="53"/>
      <c r="AL5" s="53"/>
    </row>
    <row r="6" spans="1:38" s="4" customFormat="1" ht="9" customHeight="1">
      <c r="A6" s="105"/>
      <c r="B6" s="105"/>
      <c r="C6" s="105"/>
      <c r="D6" s="105"/>
      <c r="E6" s="105"/>
      <c r="F6" s="105"/>
      <c r="G6" s="105"/>
      <c r="H6" s="105"/>
      <c r="I6" s="34"/>
      <c r="J6" s="34"/>
      <c r="K6" s="37">
        <f t="shared" si="0"/>
        <v>45270</v>
      </c>
      <c r="L6" s="37">
        <f t="shared" si="0"/>
        <v>45271</v>
      </c>
      <c r="M6" s="37">
        <f t="shared" si="0"/>
        <v>45272</v>
      </c>
      <c r="N6" s="37">
        <f t="shared" si="0"/>
        <v>45273</v>
      </c>
      <c r="O6" s="37">
        <f t="shared" si="0"/>
        <v>45274</v>
      </c>
      <c r="P6" s="37">
        <f t="shared" si="0"/>
        <v>45275</v>
      </c>
      <c r="Q6" s="37">
        <f t="shared" si="0"/>
        <v>45276</v>
      </c>
      <c r="R6" s="35"/>
      <c r="S6" s="37">
        <f t="shared" si="1"/>
        <v>45333</v>
      </c>
      <c r="T6" s="37">
        <f t="shared" si="1"/>
        <v>45334</v>
      </c>
      <c r="U6" s="37">
        <f t="shared" si="1"/>
        <v>45335</v>
      </c>
      <c r="V6" s="37">
        <f t="shared" si="1"/>
        <v>45336</v>
      </c>
      <c r="W6" s="37">
        <f t="shared" si="1"/>
        <v>45337</v>
      </c>
      <c r="X6" s="37">
        <f t="shared" si="1"/>
        <v>45338</v>
      </c>
      <c r="Y6" s="37">
        <f t="shared" si="1"/>
        <v>45339</v>
      </c>
      <c r="Z6" s="38"/>
      <c r="AB6" s="3"/>
      <c r="AC6" s="3"/>
      <c r="AD6" s="3"/>
      <c r="AE6" s="52"/>
      <c r="AF6" s="53"/>
      <c r="AG6" s="53"/>
      <c r="AH6" s="53"/>
      <c r="AI6" s="53"/>
      <c r="AJ6" s="53"/>
      <c r="AK6" s="53"/>
      <c r="AL6" s="53"/>
    </row>
    <row r="7" spans="1:38" s="4" customFormat="1" ht="9" customHeight="1">
      <c r="A7" s="105"/>
      <c r="B7" s="105"/>
      <c r="C7" s="105"/>
      <c r="D7" s="105"/>
      <c r="E7" s="105"/>
      <c r="F7" s="105"/>
      <c r="G7" s="105"/>
      <c r="H7" s="105"/>
      <c r="I7" s="34"/>
      <c r="J7" s="34"/>
      <c r="K7" s="37">
        <f t="shared" si="0"/>
        <v>45277</v>
      </c>
      <c r="L7" s="37">
        <f t="shared" si="0"/>
        <v>45278</v>
      </c>
      <c r="M7" s="37">
        <f t="shared" si="0"/>
        <v>45279</v>
      </c>
      <c r="N7" s="37">
        <f t="shared" si="0"/>
        <v>45280</v>
      </c>
      <c r="O7" s="37">
        <f t="shared" si="0"/>
        <v>45281</v>
      </c>
      <c r="P7" s="37">
        <f t="shared" si="0"/>
        <v>45282</v>
      </c>
      <c r="Q7" s="37">
        <f t="shared" si="0"/>
        <v>45283</v>
      </c>
      <c r="R7" s="35"/>
      <c r="S7" s="37">
        <f t="shared" si="1"/>
        <v>45340</v>
      </c>
      <c r="T7" s="37">
        <f t="shared" si="1"/>
        <v>45341</v>
      </c>
      <c r="U7" s="37">
        <f t="shared" si="1"/>
        <v>45342</v>
      </c>
      <c r="V7" s="37">
        <f t="shared" si="1"/>
        <v>45343</v>
      </c>
      <c r="W7" s="37">
        <f t="shared" si="1"/>
        <v>45344</v>
      </c>
      <c r="X7" s="37">
        <f t="shared" si="1"/>
        <v>45345</v>
      </c>
      <c r="Y7" s="37">
        <f t="shared" si="1"/>
        <v>45346</v>
      </c>
      <c r="Z7" s="38"/>
      <c r="AB7" s="3"/>
      <c r="AC7" s="3"/>
      <c r="AD7" s="3"/>
      <c r="AE7" s="52"/>
      <c r="AF7" s="53"/>
      <c r="AG7" s="53"/>
      <c r="AH7" s="53"/>
      <c r="AI7" s="53"/>
      <c r="AJ7" s="53"/>
      <c r="AK7" s="53"/>
      <c r="AL7" s="53"/>
    </row>
    <row r="8" spans="1:38" s="4" customFormat="1" ht="9" customHeight="1">
      <c r="A8" s="105"/>
      <c r="B8" s="105"/>
      <c r="C8" s="105"/>
      <c r="D8" s="105"/>
      <c r="E8" s="105"/>
      <c r="F8" s="105"/>
      <c r="G8" s="105"/>
      <c r="H8" s="105"/>
      <c r="I8" s="34"/>
      <c r="J8" s="34"/>
      <c r="K8" s="37">
        <f t="shared" si="0"/>
        <v>45284</v>
      </c>
      <c r="L8" s="37">
        <f t="shared" si="0"/>
        <v>45285</v>
      </c>
      <c r="M8" s="37">
        <f t="shared" si="0"/>
        <v>45286</v>
      </c>
      <c r="N8" s="37">
        <f t="shared" si="0"/>
        <v>45287</v>
      </c>
      <c r="O8" s="37">
        <f t="shared" si="0"/>
        <v>45288</v>
      </c>
      <c r="P8" s="37">
        <f t="shared" si="0"/>
        <v>45289</v>
      </c>
      <c r="Q8" s="37">
        <f t="shared" si="0"/>
        <v>45290</v>
      </c>
      <c r="R8" s="35"/>
      <c r="S8" s="37">
        <f t="shared" si="1"/>
        <v>45347</v>
      </c>
      <c r="T8" s="37">
        <f t="shared" si="1"/>
        <v>45348</v>
      </c>
      <c r="U8" s="37">
        <f t="shared" si="1"/>
        <v>45349</v>
      </c>
      <c r="V8" s="37">
        <f t="shared" si="1"/>
        <v>45350</v>
      </c>
      <c r="W8" s="37">
        <f t="shared" si="1"/>
        <v>45351</v>
      </c>
      <c r="X8" s="37" t="str">
        <f t="shared" si="1"/>
        <v/>
      </c>
      <c r="Y8" s="37" t="str">
        <f t="shared" si="1"/>
        <v/>
      </c>
      <c r="Z8" s="38"/>
      <c r="AB8" s="3"/>
      <c r="AC8" s="3"/>
      <c r="AD8" s="3"/>
      <c r="AE8" s="52"/>
      <c r="AF8" s="53"/>
      <c r="AG8" s="53"/>
      <c r="AH8" s="53"/>
      <c r="AI8" s="53"/>
      <c r="AJ8" s="53"/>
      <c r="AK8" s="53"/>
      <c r="AL8" s="53"/>
    </row>
    <row r="9" spans="1:38" s="5" customFormat="1" ht="9" customHeight="1">
      <c r="A9" s="39"/>
      <c r="B9" s="39"/>
      <c r="C9" s="39"/>
      <c r="D9" s="39"/>
      <c r="E9" s="39"/>
      <c r="F9" s="39"/>
      <c r="G9" s="39"/>
      <c r="H9" s="39"/>
      <c r="I9" s="40"/>
      <c r="J9" s="40"/>
      <c r="K9" s="37">
        <f t="shared" si="0"/>
        <v>45291</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c r="AE9" s="54"/>
      <c r="AF9" s="54"/>
      <c r="AG9" s="54"/>
      <c r="AH9" s="54"/>
      <c r="AI9" s="54"/>
      <c r="AJ9" s="54"/>
      <c r="AK9" s="54"/>
      <c r="AL9" s="54"/>
    </row>
    <row r="10" spans="1:38"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c r="AE10" s="54"/>
      <c r="AF10" s="54"/>
      <c r="AG10" s="54"/>
      <c r="AH10" s="54"/>
      <c r="AI10" s="54"/>
      <c r="AJ10" s="54"/>
      <c r="AK10" s="54"/>
      <c r="AL10" s="54"/>
    </row>
    <row r="11" spans="1:38" s="1" customFormat="1" ht="21" customHeight="1">
      <c r="A11" s="109">
        <f>A12</f>
        <v>45291</v>
      </c>
      <c r="B11" s="110"/>
      <c r="C11" s="110">
        <f>C12</f>
        <v>45292</v>
      </c>
      <c r="D11" s="110"/>
      <c r="E11" s="110">
        <f>E12</f>
        <v>45293</v>
      </c>
      <c r="F11" s="110"/>
      <c r="G11" s="110">
        <f>G12</f>
        <v>45294</v>
      </c>
      <c r="H11" s="110"/>
      <c r="I11" s="110">
        <f>I12</f>
        <v>45295</v>
      </c>
      <c r="J11" s="110"/>
      <c r="K11" s="110">
        <f>K12</f>
        <v>45296</v>
      </c>
      <c r="L11" s="110"/>
      <c r="M11" s="110"/>
      <c r="N11" s="110"/>
      <c r="O11" s="110"/>
      <c r="P11" s="110"/>
      <c r="Q11" s="110"/>
      <c r="R11" s="110"/>
      <c r="S11" s="110">
        <f>S12</f>
        <v>45297</v>
      </c>
      <c r="T11" s="110"/>
      <c r="U11" s="110"/>
      <c r="V11" s="110"/>
      <c r="W11" s="110"/>
      <c r="X11" s="110"/>
      <c r="Y11" s="110"/>
      <c r="Z11" s="112"/>
      <c r="AB11" s="24"/>
      <c r="AC11" s="22"/>
      <c r="AD11" s="22"/>
      <c r="AE11" s="55"/>
      <c r="AF11" s="55"/>
      <c r="AG11" s="56"/>
      <c r="AH11" s="56"/>
      <c r="AI11" s="56"/>
      <c r="AJ11" s="56"/>
      <c r="AK11" s="56"/>
      <c r="AL11" s="56"/>
    </row>
    <row r="12" spans="1:38" s="1" customFormat="1" ht="18.75">
      <c r="A12" s="26">
        <f>$A$2-(WEEKDAY($A$2,1)-(Dia_de_início-1))-IF((WEEKDAY($A$2,1)-(Dia_de_início-1))&lt;=0,7,0)+1</f>
        <v>45291</v>
      </c>
      <c r="B12" s="12"/>
      <c r="C12" s="27">
        <f>A12+1</f>
        <v>45292</v>
      </c>
      <c r="D12" s="11"/>
      <c r="E12" s="27">
        <f>C12+1</f>
        <v>45293</v>
      </c>
      <c r="F12" s="11"/>
      <c r="G12" s="27">
        <f>E12+1</f>
        <v>45294</v>
      </c>
      <c r="H12" s="11"/>
      <c r="I12" s="27">
        <f>G12+1</f>
        <v>45295</v>
      </c>
      <c r="J12" s="11"/>
      <c r="K12" s="63">
        <f>I12+1</f>
        <v>45296</v>
      </c>
      <c r="L12" s="64"/>
      <c r="M12" s="65"/>
      <c r="N12" s="65"/>
      <c r="O12" s="65"/>
      <c r="P12" s="65"/>
      <c r="Q12" s="65"/>
      <c r="R12" s="66"/>
      <c r="S12" s="70">
        <f>K12+1</f>
        <v>45297</v>
      </c>
      <c r="T12" s="71"/>
      <c r="U12" s="72"/>
      <c r="V12" s="72"/>
      <c r="W12" s="72"/>
      <c r="X12" s="72"/>
      <c r="Y12" s="72"/>
      <c r="Z12" s="73"/>
      <c r="AB12" s="25"/>
      <c r="AC12" s="23"/>
      <c r="AD12" s="23"/>
      <c r="AE12" s="23"/>
      <c r="AF12" s="23"/>
    </row>
    <row r="13" spans="1:38" s="1" customFormat="1" ht="38.25" customHeight="1">
      <c r="A13" s="60"/>
      <c r="B13" s="61"/>
      <c r="C13" s="150" t="s">
        <v>43</v>
      </c>
      <c r="D13" s="149"/>
      <c r="E13" s="76"/>
      <c r="F13" s="77"/>
      <c r="G13" s="76"/>
      <c r="H13" s="77"/>
      <c r="I13" s="76"/>
      <c r="J13" s="77"/>
      <c r="K13" s="84" t="s">
        <v>7</v>
      </c>
      <c r="L13" s="104"/>
      <c r="M13" s="104"/>
      <c r="N13" s="104"/>
      <c r="O13" s="104"/>
      <c r="P13" s="104"/>
      <c r="Q13" s="104"/>
      <c r="R13" s="85"/>
      <c r="S13" s="106" t="s">
        <v>6</v>
      </c>
      <c r="T13" s="107"/>
      <c r="U13" s="107"/>
      <c r="V13" s="107"/>
      <c r="W13" s="107"/>
      <c r="X13" s="107"/>
      <c r="Y13" s="107"/>
      <c r="Z13" s="108"/>
    </row>
    <row r="14" spans="1:38"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38"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38"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35"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35" s="1" customFormat="1" ht="18.75">
      <c r="A18" s="26">
        <f>S12+1</f>
        <v>45298</v>
      </c>
      <c r="B18" s="12"/>
      <c r="C18" s="27">
        <f>A18+1</f>
        <v>45299</v>
      </c>
      <c r="D18" s="11"/>
      <c r="E18" s="27">
        <f>C18+1</f>
        <v>45300</v>
      </c>
      <c r="F18" s="11"/>
      <c r="G18" s="27">
        <f>E18+1</f>
        <v>45301</v>
      </c>
      <c r="H18" s="11"/>
      <c r="I18" s="27">
        <f>G18+1</f>
        <v>45302</v>
      </c>
      <c r="J18" s="11"/>
      <c r="K18" s="63">
        <f>I18+1</f>
        <v>45303</v>
      </c>
      <c r="L18" s="64"/>
      <c r="M18" s="65"/>
      <c r="N18" s="65"/>
      <c r="O18" s="65"/>
      <c r="P18" s="65"/>
      <c r="Q18" s="65"/>
      <c r="R18" s="66"/>
      <c r="S18" s="70">
        <f>K18+1</f>
        <v>45304</v>
      </c>
      <c r="T18" s="71"/>
      <c r="U18" s="72"/>
      <c r="V18" s="72"/>
      <c r="W18" s="72"/>
      <c r="X18" s="72"/>
      <c r="Y18" s="72"/>
      <c r="Z18" s="73"/>
      <c r="AG18" s="18" t="s">
        <v>1</v>
      </c>
      <c r="AH18" s="10"/>
      <c r="AI18" s="10"/>
    </row>
    <row r="19" spans="1:35" s="1" customFormat="1" ht="54.75" customHeight="1">
      <c r="A19" s="60"/>
      <c r="B19" s="61"/>
      <c r="C19" s="76"/>
      <c r="D19" s="77"/>
      <c r="E19" s="76"/>
      <c r="F19" s="77"/>
      <c r="G19" s="82" t="s">
        <v>26</v>
      </c>
      <c r="H19" s="103"/>
      <c r="I19" s="76"/>
      <c r="J19" s="77"/>
      <c r="K19" s="76"/>
      <c r="L19" s="90"/>
      <c r="M19" s="90"/>
      <c r="N19" s="90"/>
      <c r="O19" s="90"/>
      <c r="P19" s="90"/>
      <c r="Q19" s="90"/>
      <c r="R19" s="77"/>
      <c r="S19" s="60"/>
      <c r="T19" s="61"/>
      <c r="U19" s="61"/>
      <c r="V19" s="61"/>
      <c r="W19" s="61"/>
      <c r="X19" s="61"/>
      <c r="Y19" s="61"/>
      <c r="Z19" s="62"/>
      <c r="AG19" s="10"/>
    </row>
    <row r="20" spans="1:35" s="1" customFormat="1" ht="13.35" customHeigh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c r="AG20" s="10"/>
      <c r="AH20" s="19" t="s">
        <v>3</v>
      </c>
      <c r="AI20" s="20">
        <v>2024</v>
      </c>
    </row>
    <row r="21" spans="1:35" s="1" customFormat="1" ht="13.35" customHeigh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c r="AG21" s="10"/>
    </row>
    <row r="22" spans="1:35" s="1" customFormat="1" ht="13.35" customHeigh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c r="AG22" s="10"/>
      <c r="AH22" s="19" t="s">
        <v>4</v>
      </c>
      <c r="AI22" s="20">
        <v>1</v>
      </c>
    </row>
    <row r="23" spans="1:35"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c r="AE23" s="1"/>
      <c r="AG23" s="1"/>
      <c r="AH23" s="1"/>
      <c r="AI23" s="1"/>
    </row>
    <row r="24" spans="1:35" s="1" customFormat="1" ht="18.75">
      <c r="A24" s="26">
        <f>S18+1</f>
        <v>45305</v>
      </c>
      <c r="B24" s="12"/>
      <c r="C24" s="27">
        <f>A24+1</f>
        <v>45306</v>
      </c>
      <c r="D24" s="11"/>
      <c r="E24" s="27">
        <f>C24+1</f>
        <v>45307</v>
      </c>
      <c r="F24" s="11"/>
      <c r="G24" s="27">
        <f>E24+1</f>
        <v>45308</v>
      </c>
      <c r="H24" s="11"/>
      <c r="I24" s="27">
        <f>G24+1</f>
        <v>45309</v>
      </c>
      <c r="J24" s="11"/>
      <c r="K24" s="63">
        <f>I24+1</f>
        <v>45310</v>
      </c>
      <c r="L24" s="64"/>
      <c r="M24" s="65"/>
      <c r="N24" s="65"/>
      <c r="O24" s="65"/>
      <c r="P24" s="65"/>
      <c r="Q24" s="65"/>
      <c r="R24" s="66"/>
      <c r="S24" s="70">
        <f>K24+1</f>
        <v>45311</v>
      </c>
      <c r="T24" s="71"/>
      <c r="U24" s="72"/>
      <c r="V24" s="72"/>
      <c r="W24" s="72"/>
      <c r="X24" s="72"/>
      <c r="Y24" s="72"/>
      <c r="Z24" s="73"/>
      <c r="AE24" s="2"/>
      <c r="AG24" s="18" t="s">
        <v>2</v>
      </c>
      <c r="AH24" s="2"/>
      <c r="AI24" s="2"/>
    </row>
    <row r="25" spans="1:35" s="44" customFormat="1" ht="43.5" customHeight="1">
      <c r="A25" s="67"/>
      <c r="B25" s="68"/>
      <c r="C25" s="99" t="s">
        <v>8</v>
      </c>
      <c r="D25" s="101"/>
      <c r="E25" s="78"/>
      <c r="F25" s="79"/>
      <c r="G25" s="78"/>
      <c r="H25" s="79"/>
      <c r="I25" s="78"/>
      <c r="J25" s="79"/>
      <c r="K25" s="84" t="s">
        <v>12</v>
      </c>
      <c r="L25" s="104"/>
      <c r="M25" s="104"/>
      <c r="N25" s="104"/>
      <c r="O25" s="104"/>
      <c r="P25" s="104"/>
      <c r="Q25" s="104"/>
      <c r="R25" s="85"/>
      <c r="S25" s="67"/>
      <c r="T25" s="68"/>
      <c r="U25" s="68"/>
      <c r="V25" s="68"/>
      <c r="W25" s="68"/>
      <c r="X25" s="68"/>
      <c r="Y25" s="68"/>
      <c r="Z25" s="69"/>
      <c r="AH25" s="45"/>
      <c r="AI25" s="45"/>
    </row>
    <row r="26" spans="1:35" s="44" customFormat="1" ht="57" customHeight="1">
      <c r="A26" s="67"/>
      <c r="B26" s="68"/>
      <c r="C26" s="99" t="s">
        <v>9</v>
      </c>
      <c r="D26" s="101"/>
      <c r="E26" s="78"/>
      <c r="F26" s="79"/>
      <c r="G26" s="78"/>
      <c r="H26" s="79"/>
      <c r="I26" s="78"/>
      <c r="J26" s="79"/>
      <c r="K26" s="82" t="s">
        <v>27</v>
      </c>
      <c r="L26" s="102"/>
      <c r="M26" s="102"/>
      <c r="N26" s="102"/>
      <c r="O26" s="102"/>
      <c r="P26" s="102"/>
      <c r="Q26" s="102"/>
      <c r="R26" s="103"/>
      <c r="S26" s="67"/>
      <c r="T26" s="68"/>
      <c r="U26" s="68"/>
      <c r="V26" s="68"/>
      <c r="W26" s="68"/>
      <c r="X26" s="68"/>
      <c r="Y26" s="68"/>
      <c r="Z26" s="69"/>
      <c r="AE26" s="46"/>
      <c r="AG26" s="45"/>
      <c r="AH26" s="47" t="s">
        <v>5</v>
      </c>
      <c r="AI26" s="48">
        <v>1</v>
      </c>
    </row>
    <row r="27" spans="1:35" s="44" customFormat="1" ht="57" customHeight="1">
      <c r="A27" s="67"/>
      <c r="B27" s="68"/>
      <c r="C27" s="99" t="s">
        <v>10</v>
      </c>
      <c r="D27" s="100"/>
      <c r="E27" s="78"/>
      <c r="F27" s="79"/>
      <c r="G27" s="78"/>
      <c r="H27" s="79"/>
      <c r="I27" s="78"/>
      <c r="J27" s="79"/>
      <c r="K27" s="78"/>
      <c r="L27" s="98"/>
      <c r="M27" s="98"/>
      <c r="N27" s="98"/>
      <c r="O27" s="98"/>
      <c r="P27" s="98"/>
      <c r="Q27" s="98"/>
      <c r="R27" s="79"/>
      <c r="S27" s="67"/>
      <c r="T27" s="68"/>
      <c r="U27" s="68"/>
      <c r="V27" s="68"/>
      <c r="W27" s="68"/>
      <c r="X27" s="68"/>
      <c r="Y27" s="68"/>
      <c r="Z27" s="69"/>
      <c r="AB27" s="45"/>
      <c r="AC27" s="45"/>
      <c r="AD27" s="45"/>
    </row>
    <row r="28" spans="1:35" s="44" customFormat="1" ht="57" customHeight="1">
      <c r="A28" s="67"/>
      <c r="B28" s="68"/>
      <c r="C28" s="96" t="s">
        <v>11</v>
      </c>
      <c r="D28" s="97"/>
      <c r="E28" s="78"/>
      <c r="F28" s="79"/>
      <c r="G28" s="78"/>
      <c r="H28" s="79"/>
      <c r="I28" s="78"/>
      <c r="J28" s="79"/>
      <c r="K28" s="78"/>
      <c r="L28" s="98"/>
      <c r="M28" s="98"/>
      <c r="N28" s="98"/>
      <c r="O28" s="98"/>
      <c r="P28" s="98"/>
      <c r="Q28" s="98"/>
      <c r="R28" s="79"/>
      <c r="S28" s="67"/>
      <c r="T28" s="68"/>
      <c r="U28" s="68"/>
      <c r="V28" s="68"/>
      <c r="W28" s="68"/>
      <c r="X28" s="68"/>
      <c r="Y28" s="68"/>
      <c r="Z28" s="69"/>
      <c r="AD28" s="45"/>
    </row>
    <row r="29" spans="1:35" s="2" customFormat="1" ht="13.35" customHeigh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c r="AD29" s="10"/>
      <c r="AE29" s="1"/>
    </row>
    <row r="30" spans="1:35" s="1" customFormat="1" ht="18.75">
      <c r="A30" s="26">
        <f>S24+1</f>
        <v>45312</v>
      </c>
      <c r="B30" s="12"/>
      <c r="C30" s="27">
        <f>A30+1</f>
        <v>45313</v>
      </c>
      <c r="D30" s="11"/>
      <c r="E30" s="27">
        <f>C30+1</f>
        <v>45314</v>
      </c>
      <c r="F30" s="11"/>
      <c r="G30" s="27">
        <f>E30+1</f>
        <v>45315</v>
      </c>
      <c r="H30" s="11"/>
      <c r="I30" s="27">
        <f>G30+1</f>
        <v>45316</v>
      </c>
      <c r="J30" s="11"/>
      <c r="K30" s="63">
        <f>I30+1</f>
        <v>45317</v>
      </c>
      <c r="L30" s="64"/>
      <c r="M30" s="65"/>
      <c r="N30" s="65"/>
      <c r="O30" s="65"/>
      <c r="P30" s="65"/>
      <c r="Q30" s="65"/>
      <c r="R30" s="66"/>
      <c r="S30" s="70">
        <f>K30+1</f>
        <v>45318</v>
      </c>
      <c r="T30" s="71"/>
      <c r="U30" s="72"/>
      <c r="V30" s="72"/>
      <c r="W30" s="72"/>
      <c r="X30" s="72"/>
      <c r="Y30" s="72"/>
      <c r="Z30" s="73"/>
      <c r="AB30" s="18"/>
      <c r="AC30" s="10"/>
      <c r="AD30" s="10"/>
    </row>
    <row r="31" spans="1:35" s="1" customFormat="1" ht="40.5" customHeight="1">
      <c r="A31" s="60"/>
      <c r="B31" s="61"/>
      <c r="C31" s="92" t="s">
        <v>13</v>
      </c>
      <c r="D31" s="93"/>
      <c r="E31" s="80"/>
      <c r="F31" s="81"/>
      <c r="G31" s="80"/>
      <c r="H31" s="81"/>
      <c r="I31" s="94" t="s">
        <v>15</v>
      </c>
      <c r="J31" s="95"/>
      <c r="K31" s="76"/>
      <c r="L31" s="90"/>
      <c r="M31" s="90"/>
      <c r="N31" s="90"/>
      <c r="O31" s="90"/>
      <c r="P31" s="90"/>
      <c r="Q31" s="90"/>
      <c r="R31" s="77"/>
      <c r="S31" s="60"/>
      <c r="T31" s="61"/>
      <c r="U31" s="61"/>
      <c r="V31" s="61"/>
      <c r="W31" s="61"/>
      <c r="X31" s="61"/>
      <c r="Y31" s="61"/>
      <c r="Z31" s="62"/>
      <c r="AB31" s="10"/>
      <c r="AC31" s="21"/>
      <c r="AD31" s="10"/>
    </row>
    <row r="32" spans="1:35" s="1" customFormat="1" ht="13.35" customHeight="1">
      <c r="A32" s="60"/>
      <c r="B32" s="61"/>
      <c r="C32" s="76"/>
      <c r="D32" s="77"/>
      <c r="E32" s="76"/>
      <c r="F32" s="77"/>
      <c r="G32" s="76"/>
      <c r="H32" s="77"/>
      <c r="I32" s="76"/>
      <c r="J32" s="77"/>
      <c r="K32" s="76"/>
      <c r="L32" s="90"/>
      <c r="M32" s="90"/>
      <c r="N32" s="90"/>
      <c r="O32" s="90"/>
      <c r="P32" s="90"/>
      <c r="Q32" s="90"/>
      <c r="R32" s="77"/>
      <c r="S32" s="60"/>
      <c r="T32" s="61"/>
      <c r="U32" s="61"/>
      <c r="V32" s="61"/>
      <c r="W32" s="61"/>
      <c r="X32" s="61"/>
      <c r="Y32" s="61"/>
      <c r="Z32" s="62"/>
      <c r="AB32" s="10"/>
      <c r="AC32" s="21"/>
      <c r="AD32" s="10"/>
      <c r="AE32" s="2"/>
    </row>
    <row r="33" spans="1:31" s="1" customFormat="1" ht="13.35" customHeigh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c r="AC33" s="10"/>
      <c r="AD33" s="10"/>
    </row>
    <row r="34" spans="1:31" s="1" customFormat="1" ht="13.35" customHeigh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c r="AD34" s="10"/>
    </row>
    <row r="35" spans="1:31" s="2" customFormat="1" ht="13.35" customHeigh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c r="AD35" s="1"/>
      <c r="AE35" s="1"/>
    </row>
    <row r="36" spans="1:31" s="1" customFormat="1" ht="18.75">
      <c r="A36" s="26">
        <f>S30+1</f>
        <v>45319</v>
      </c>
      <c r="B36" s="12"/>
      <c r="C36" s="27">
        <f>A36+1</f>
        <v>45320</v>
      </c>
      <c r="D36" s="11"/>
      <c r="E36" s="27">
        <f>C36+1</f>
        <v>45321</v>
      </c>
      <c r="F36" s="11"/>
      <c r="G36" s="27">
        <f>E36+1</f>
        <v>45322</v>
      </c>
      <c r="H36" s="11"/>
      <c r="I36" s="27">
        <f>G36+1</f>
        <v>45323</v>
      </c>
      <c r="J36" s="11"/>
      <c r="K36" s="63">
        <f>I36+1</f>
        <v>45324</v>
      </c>
      <c r="L36" s="64"/>
      <c r="M36" s="65"/>
      <c r="N36" s="65"/>
      <c r="O36" s="65"/>
      <c r="P36" s="65"/>
      <c r="Q36" s="65"/>
      <c r="R36" s="66"/>
      <c r="S36" s="70">
        <f>K36+1</f>
        <v>45325</v>
      </c>
      <c r="T36" s="71"/>
      <c r="U36" s="72"/>
      <c r="V36" s="72"/>
      <c r="W36" s="72"/>
      <c r="X36" s="72"/>
      <c r="Y36" s="72"/>
      <c r="Z36" s="73"/>
      <c r="AB36" s="18"/>
      <c r="AC36" s="10"/>
    </row>
    <row r="37" spans="1:31" s="1" customFormat="1" ht="66" customHeight="1">
      <c r="A37" s="60"/>
      <c r="B37" s="61"/>
      <c r="C37" s="76"/>
      <c r="D37" s="77"/>
      <c r="E37" s="76"/>
      <c r="F37" s="77"/>
      <c r="G37" s="82" t="s">
        <v>28</v>
      </c>
      <c r="H37" s="83"/>
      <c r="I37" s="76"/>
      <c r="J37" s="77"/>
      <c r="K37" s="76"/>
      <c r="L37" s="90"/>
      <c r="M37" s="90"/>
      <c r="N37" s="90"/>
      <c r="O37" s="90"/>
      <c r="P37" s="90"/>
      <c r="Q37" s="90"/>
      <c r="R37" s="77"/>
      <c r="S37" s="60"/>
      <c r="T37" s="61"/>
      <c r="U37" s="61"/>
      <c r="V37" s="61"/>
      <c r="W37" s="61"/>
      <c r="X37" s="61"/>
      <c r="Y37" s="61"/>
      <c r="Z37" s="62"/>
      <c r="AB37" s="10"/>
      <c r="AC37" s="21"/>
    </row>
    <row r="38" spans="1:31" s="49" customFormat="1" ht="33.75" customHeight="1">
      <c r="A38" s="87"/>
      <c r="B38" s="88"/>
      <c r="C38" s="80"/>
      <c r="D38" s="81"/>
      <c r="E38" s="80"/>
      <c r="F38" s="81"/>
      <c r="G38" s="84" t="s">
        <v>23</v>
      </c>
      <c r="H38" s="85"/>
      <c r="I38" s="80"/>
      <c r="J38" s="81"/>
      <c r="K38" s="80"/>
      <c r="L38" s="86"/>
      <c r="M38" s="86"/>
      <c r="N38" s="86"/>
      <c r="O38" s="86"/>
      <c r="P38" s="86"/>
      <c r="Q38" s="86"/>
      <c r="R38" s="81"/>
      <c r="S38" s="87"/>
      <c r="T38" s="88"/>
      <c r="U38" s="88"/>
      <c r="V38" s="88"/>
      <c r="W38" s="88"/>
      <c r="X38" s="88"/>
      <c r="Y38" s="88"/>
      <c r="Z38" s="89"/>
      <c r="AC38" s="50"/>
    </row>
    <row r="39" spans="1:31" s="49" customFormat="1" ht="34.5" customHeight="1">
      <c r="A39" s="87"/>
      <c r="B39" s="88"/>
      <c r="C39" s="80"/>
      <c r="D39" s="81"/>
      <c r="E39" s="80"/>
      <c r="F39" s="81"/>
      <c r="G39" s="84" t="s">
        <v>24</v>
      </c>
      <c r="H39" s="85"/>
      <c r="I39" s="80"/>
      <c r="J39" s="81"/>
      <c r="K39" s="80"/>
      <c r="L39" s="86"/>
      <c r="M39" s="86"/>
      <c r="N39" s="86"/>
      <c r="O39" s="86"/>
      <c r="P39" s="86"/>
      <c r="Q39" s="86"/>
      <c r="R39" s="81"/>
      <c r="S39" s="87"/>
      <c r="T39" s="88"/>
      <c r="U39" s="88"/>
      <c r="V39" s="88"/>
      <c r="W39" s="88"/>
      <c r="X39" s="88"/>
      <c r="Y39" s="88"/>
      <c r="Z39" s="89"/>
    </row>
    <row r="40" spans="1:31" s="49" customFormat="1" ht="43.5" customHeight="1">
      <c r="A40" s="87"/>
      <c r="B40" s="88"/>
      <c r="C40" s="80"/>
      <c r="D40" s="81"/>
      <c r="E40" s="80"/>
      <c r="F40" s="81"/>
      <c r="G40" s="84" t="s">
        <v>25</v>
      </c>
      <c r="H40" s="85"/>
      <c r="I40" s="80"/>
      <c r="J40" s="81"/>
      <c r="K40" s="80"/>
      <c r="L40" s="86"/>
      <c r="M40" s="86"/>
      <c r="N40" s="86"/>
      <c r="O40" s="86"/>
      <c r="P40" s="86"/>
      <c r="Q40" s="86"/>
      <c r="R40" s="81"/>
      <c r="S40" s="87"/>
      <c r="T40" s="88"/>
      <c r="U40" s="88"/>
      <c r="V40" s="88"/>
      <c r="W40" s="88"/>
      <c r="X40" s="88"/>
      <c r="Y40" s="88"/>
      <c r="Z40" s="89"/>
    </row>
    <row r="41" spans="1:31" s="2" customFormat="1" ht="13.35" customHeigh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31" ht="18.75">
      <c r="A42" s="26">
        <f>S36+1</f>
        <v>45326</v>
      </c>
      <c r="B42" s="12"/>
      <c r="C42" s="27">
        <f>A42+1</f>
        <v>45327</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31" ht="13.35" customHeight="1">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31" ht="13.35" customHeight="1">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31" ht="13.35" customHeight="1">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31" ht="13.35" customHeight="1">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31" s="1" customFormat="1" ht="13.35" customHeigh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E15:F15"/>
    <mergeCell ref="G15:H15"/>
    <mergeCell ref="K15:R15"/>
    <mergeCell ref="S15:Z15"/>
    <mergeCell ref="K19:R19"/>
    <mergeCell ref="I14:J14"/>
    <mergeCell ref="I15:J15"/>
    <mergeCell ref="I16:J16"/>
    <mergeCell ref="K47:Z47"/>
    <mergeCell ref="K46:Z46"/>
    <mergeCell ref="E19:F19"/>
    <mergeCell ref="G19:H19"/>
    <mergeCell ref="S27:Z27"/>
    <mergeCell ref="S25:Z25"/>
    <mergeCell ref="S32:Z32"/>
    <mergeCell ref="S29:Z29"/>
    <mergeCell ref="K41:R41"/>
    <mergeCell ref="S41:Z41"/>
    <mergeCell ref="U18:Z18"/>
    <mergeCell ref="K36:L36"/>
    <mergeCell ref="M36:R36"/>
    <mergeCell ref="S35:Z35"/>
    <mergeCell ref="S33:Z33"/>
    <mergeCell ref="I40:J40"/>
    <mergeCell ref="A2:H8"/>
    <mergeCell ref="A13:B13"/>
    <mergeCell ref="C13:D13"/>
    <mergeCell ref="E13:F13"/>
    <mergeCell ref="G13:H13"/>
    <mergeCell ref="K13:R13"/>
    <mergeCell ref="S13:Z13"/>
    <mergeCell ref="A11:B11"/>
    <mergeCell ref="C11:D11"/>
    <mergeCell ref="E11:F11"/>
    <mergeCell ref="G11:H11"/>
    <mergeCell ref="K11:R11"/>
    <mergeCell ref="K2:Q2"/>
    <mergeCell ref="S2:Y2"/>
    <mergeCell ref="S11:Z11"/>
    <mergeCell ref="I11:J11"/>
    <mergeCell ref="U12:Z12"/>
    <mergeCell ref="I13:J13"/>
    <mergeCell ref="K12:L12"/>
    <mergeCell ref="M12:R12"/>
    <mergeCell ref="A15:B15"/>
    <mergeCell ref="C15:D15"/>
    <mergeCell ref="A21:B21"/>
    <mergeCell ref="C21:D21"/>
    <mergeCell ref="E21:F21"/>
    <mergeCell ref="G21:H21"/>
    <mergeCell ref="K21:R21"/>
    <mergeCell ref="A14:B14"/>
    <mergeCell ref="C14:D14"/>
    <mergeCell ref="E14:F14"/>
    <mergeCell ref="G14:H14"/>
    <mergeCell ref="K14:R14"/>
    <mergeCell ref="A20:B20"/>
    <mergeCell ref="C20:D20"/>
    <mergeCell ref="E20:F20"/>
    <mergeCell ref="G20:H20"/>
    <mergeCell ref="K20:R20"/>
    <mergeCell ref="A17:B17"/>
    <mergeCell ref="C17:D17"/>
    <mergeCell ref="E17:F17"/>
    <mergeCell ref="G17:H17"/>
    <mergeCell ref="K17:R17"/>
    <mergeCell ref="A19:B19"/>
    <mergeCell ref="C19:D19"/>
    <mergeCell ref="A23:B23"/>
    <mergeCell ref="C23:D23"/>
    <mergeCell ref="E23:F23"/>
    <mergeCell ref="G23:H23"/>
    <mergeCell ref="K23:R23"/>
    <mergeCell ref="S24:T24"/>
    <mergeCell ref="U24:Z24"/>
    <mergeCell ref="M24:R24"/>
    <mergeCell ref="A22:B22"/>
    <mergeCell ref="C22:D22"/>
    <mergeCell ref="E22:F22"/>
    <mergeCell ref="G22:H22"/>
    <mergeCell ref="K22:R22"/>
    <mergeCell ref="A26:B26"/>
    <mergeCell ref="C26:D26"/>
    <mergeCell ref="E26:F26"/>
    <mergeCell ref="G26:H26"/>
    <mergeCell ref="K26:R26"/>
    <mergeCell ref="A25:B25"/>
    <mergeCell ref="C25:D25"/>
    <mergeCell ref="E25:F25"/>
    <mergeCell ref="G25:H25"/>
    <mergeCell ref="K25:R25"/>
    <mergeCell ref="A28:B28"/>
    <mergeCell ref="C28:D28"/>
    <mergeCell ref="E28:F28"/>
    <mergeCell ref="G28:H28"/>
    <mergeCell ref="K28:R28"/>
    <mergeCell ref="I28:J28"/>
    <mergeCell ref="I29:J29"/>
    <mergeCell ref="A27:B27"/>
    <mergeCell ref="C27:D27"/>
    <mergeCell ref="E27:F27"/>
    <mergeCell ref="G27:H27"/>
    <mergeCell ref="K27:R27"/>
    <mergeCell ref="A31:B31"/>
    <mergeCell ref="C31:D31"/>
    <mergeCell ref="E31:F31"/>
    <mergeCell ref="G31:H31"/>
    <mergeCell ref="K31:R31"/>
    <mergeCell ref="I31:J31"/>
    <mergeCell ref="I32:J32"/>
    <mergeCell ref="A29:B29"/>
    <mergeCell ref="C29:D29"/>
    <mergeCell ref="E29:F29"/>
    <mergeCell ref="G29:H29"/>
    <mergeCell ref="K29:R29"/>
    <mergeCell ref="M30:R30"/>
    <mergeCell ref="A33:B33"/>
    <mergeCell ref="C33:D33"/>
    <mergeCell ref="E33:F33"/>
    <mergeCell ref="G33:H33"/>
    <mergeCell ref="K33:R33"/>
    <mergeCell ref="I33:J33"/>
    <mergeCell ref="I34:J34"/>
    <mergeCell ref="I35:J35"/>
    <mergeCell ref="A32:B32"/>
    <mergeCell ref="C32:D32"/>
    <mergeCell ref="E32:F32"/>
    <mergeCell ref="G32:H32"/>
    <mergeCell ref="K32:R32"/>
    <mergeCell ref="A34:B34"/>
    <mergeCell ref="A40:B40"/>
    <mergeCell ref="C40:D40"/>
    <mergeCell ref="C35:D35"/>
    <mergeCell ref="E35:F35"/>
    <mergeCell ref="G35:H35"/>
    <mergeCell ref="K35:R35"/>
    <mergeCell ref="K34:R34"/>
    <mergeCell ref="S34:Z34"/>
    <mergeCell ref="K37:R37"/>
    <mergeCell ref="S37:Z37"/>
    <mergeCell ref="C39:D39"/>
    <mergeCell ref="E39:F39"/>
    <mergeCell ref="G39:H39"/>
    <mergeCell ref="K39:R39"/>
    <mergeCell ref="S39:Z39"/>
    <mergeCell ref="A38:B38"/>
    <mergeCell ref="C38:D38"/>
    <mergeCell ref="E38:F38"/>
    <mergeCell ref="G38:H38"/>
    <mergeCell ref="K38:R38"/>
    <mergeCell ref="C34:D34"/>
    <mergeCell ref="E34:F34"/>
    <mergeCell ref="G34:H34"/>
    <mergeCell ref="A35:B35"/>
    <mergeCell ref="A45:B45"/>
    <mergeCell ref="C45:D45"/>
    <mergeCell ref="A46:B46"/>
    <mergeCell ref="C46:D46"/>
    <mergeCell ref="A47:B47"/>
    <mergeCell ref="C47:D47"/>
    <mergeCell ref="A43:B43"/>
    <mergeCell ref="C43:D43"/>
    <mergeCell ref="A44:B44"/>
    <mergeCell ref="C44:D44"/>
    <mergeCell ref="A41:B41"/>
    <mergeCell ref="C41:D41"/>
    <mergeCell ref="A37:B37"/>
    <mergeCell ref="C37:D37"/>
    <mergeCell ref="E37:F37"/>
    <mergeCell ref="G37:H37"/>
    <mergeCell ref="E41:F41"/>
    <mergeCell ref="G41:H41"/>
    <mergeCell ref="S12:T12"/>
    <mergeCell ref="S18:T18"/>
    <mergeCell ref="E40:F40"/>
    <mergeCell ref="G40:H40"/>
    <mergeCell ref="K40:R40"/>
    <mergeCell ref="S38:Z38"/>
    <mergeCell ref="A39:B39"/>
    <mergeCell ref="S40:Z40"/>
    <mergeCell ref="A16:B16"/>
    <mergeCell ref="C16:D16"/>
    <mergeCell ref="E16:F16"/>
    <mergeCell ref="G16:H16"/>
    <mergeCell ref="K16:R16"/>
    <mergeCell ref="S36:T36"/>
    <mergeCell ref="U36:Z36"/>
    <mergeCell ref="K30:L30"/>
    <mergeCell ref="I41:J41"/>
    <mergeCell ref="I17:J17"/>
    <mergeCell ref="I19:J19"/>
    <mergeCell ref="I20:J20"/>
    <mergeCell ref="I21:J21"/>
    <mergeCell ref="I22:J22"/>
    <mergeCell ref="I23:J23"/>
    <mergeCell ref="I25:J25"/>
    <mergeCell ref="I26:J26"/>
    <mergeCell ref="I27:J27"/>
    <mergeCell ref="I37:J37"/>
    <mergeCell ref="I38:J38"/>
    <mergeCell ref="I39:J39"/>
    <mergeCell ref="S17:Z17"/>
    <mergeCell ref="S20:Z20"/>
    <mergeCell ref="S22:Z22"/>
    <mergeCell ref="K18:L18"/>
    <mergeCell ref="M18:R18"/>
    <mergeCell ref="K24:L24"/>
    <mergeCell ref="S14:Z14"/>
    <mergeCell ref="S31:Z31"/>
    <mergeCell ref="S28:Z28"/>
    <mergeCell ref="S26:Z26"/>
    <mergeCell ref="S23:Z23"/>
    <mergeCell ref="S21:Z21"/>
    <mergeCell ref="S19:Z19"/>
    <mergeCell ref="S16:Z16"/>
    <mergeCell ref="S30:T30"/>
    <mergeCell ref="U30:Z30"/>
  </mergeCells>
  <conditionalFormatting sqref="A12 C12 E12 G12 K12 S12 A18 C18 E18 G18 I18 K18 S18 A24 C24 E24 G24 I24 K24 S24 A30 C30 E30 G30 I30 K30 S30 A36 C36 E36 G36 I36 K36 S36 A42 C42">
    <cfRule type="expression" dxfId="47" priority="65">
      <formula>MONTH(A12)&lt;&gt;MONTH($A$2)</formula>
    </cfRule>
    <cfRule type="expression" dxfId="46" priority="66">
      <formula>OR(WEEKDAY(A12,1)=1,WEEKDAY(A12,1)=7)</formula>
    </cfRule>
  </conditionalFormatting>
  <conditionalFormatting sqref="I12">
    <cfRule type="expression" dxfId="45" priority="1">
      <formula>MONTH(I12)&lt;&gt;MONTH($A$2)</formula>
    </cfRule>
    <cfRule type="expression" dxfId="44"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7"/>
  <sheetViews>
    <sheetView showGridLines="0" workbookViewId="0">
      <pane ySplit="11" topLeftCell="A36" activePane="bottomLeft" state="frozen"/>
      <selection pane="bottomLeft" activeCell="S19" sqref="S19:Z19"/>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DATE(JAN!AI20,JAN!AI22+9,1)</f>
        <v>45566</v>
      </c>
      <c r="B2" s="105"/>
      <c r="C2" s="105"/>
      <c r="D2" s="105"/>
      <c r="E2" s="105"/>
      <c r="F2" s="105"/>
      <c r="G2" s="105"/>
      <c r="H2" s="105"/>
      <c r="I2" s="34"/>
      <c r="J2" s="34"/>
      <c r="K2" s="111">
        <f>DATE(YEAR(A2),MONTH(A2)-1,1)</f>
        <v>45536</v>
      </c>
      <c r="L2" s="111"/>
      <c r="M2" s="111"/>
      <c r="N2" s="111"/>
      <c r="O2" s="111"/>
      <c r="P2" s="111"/>
      <c r="Q2" s="111"/>
      <c r="R2" s="35"/>
      <c r="S2" s="111">
        <f>DATE(YEAR(A2),MONTH(A2)+1,1)</f>
        <v>45597</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f t="shared" ref="K4:Q9" si="0">IF(MONTH($K$2)&lt;&gt;MONTH($K$2-(WEEKDAY($K$2,1)-(Dia_de_início-1))-IF((WEEKDAY($K$2,1)-(Dia_de_início-1))&lt;=0,7,0)+(ROW(K4)-ROW($K$4))*7+(COLUMN(K4)-COLUMN($K$4)+1)),"",$K$2-(WEEKDAY($K$2,1)-(Dia_de_início-1))-IF((WEEKDAY($K$2,1)-(Dia_de_início-1))&lt;=0,7,0)+(ROW(K4)-ROW($K$4))*7+(COLUMN(K4)-COLUMN($K$4)+1))</f>
        <v>45536</v>
      </c>
      <c r="L4" s="37">
        <f t="shared" si="0"/>
        <v>45537</v>
      </c>
      <c r="M4" s="37">
        <f t="shared" si="0"/>
        <v>45538</v>
      </c>
      <c r="N4" s="37">
        <f t="shared" si="0"/>
        <v>45539</v>
      </c>
      <c r="O4" s="37">
        <f t="shared" si="0"/>
        <v>45540</v>
      </c>
      <c r="P4" s="37">
        <f t="shared" si="0"/>
        <v>45541</v>
      </c>
      <c r="Q4" s="37">
        <f t="shared" si="0"/>
        <v>45542</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t="str">
        <f t="shared" si="1"/>
        <v/>
      </c>
      <c r="W4" s="37" t="str">
        <f t="shared" si="1"/>
        <v/>
      </c>
      <c r="X4" s="37">
        <f t="shared" si="1"/>
        <v>45597</v>
      </c>
      <c r="Y4" s="37">
        <f t="shared" si="1"/>
        <v>45598</v>
      </c>
      <c r="Z4" s="38"/>
    </row>
    <row r="5" spans="1:26" s="4" customFormat="1" ht="9" customHeight="1">
      <c r="A5" s="105"/>
      <c r="B5" s="105"/>
      <c r="C5" s="105"/>
      <c r="D5" s="105"/>
      <c r="E5" s="105"/>
      <c r="F5" s="105"/>
      <c r="G5" s="105"/>
      <c r="H5" s="105"/>
      <c r="I5" s="34"/>
      <c r="J5" s="34"/>
      <c r="K5" s="37">
        <f t="shared" si="0"/>
        <v>45543</v>
      </c>
      <c r="L5" s="37">
        <f t="shared" si="0"/>
        <v>45544</v>
      </c>
      <c r="M5" s="37">
        <f t="shared" si="0"/>
        <v>45545</v>
      </c>
      <c r="N5" s="37">
        <f t="shared" si="0"/>
        <v>45546</v>
      </c>
      <c r="O5" s="37">
        <f t="shared" si="0"/>
        <v>45547</v>
      </c>
      <c r="P5" s="37">
        <f t="shared" si="0"/>
        <v>45548</v>
      </c>
      <c r="Q5" s="37">
        <f t="shared" si="0"/>
        <v>45549</v>
      </c>
      <c r="R5" s="35"/>
      <c r="S5" s="37">
        <f t="shared" si="1"/>
        <v>45599</v>
      </c>
      <c r="T5" s="37">
        <f t="shared" si="1"/>
        <v>45600</v>
      </c>
      <c r="U5" s="37">
        <f t="shared" si="1"/>
        <v>45601</v>
      </c>
      <c r="V5" s="37">
        <f t="shared" si="1"/>
        <v>45602</v>
      </c>
      <c r="W5" s="37">
        <f t="shared" si="1"/>
        <v>45603</v>
      </c>
      <c r="X5" s="37">
        <f t="shared" si="1"/>
        <v>45604</v>
      </c>
      <c r="Y5" s="37">
        <f t="shared" si="1"/>
        <v>45605</v>
      </c>
      <c r="Z5" s="38"/>
    </row>
    <row r="6" spans="1:26" s="4" customFormat="1" ht="9" customHeight="1">
      <c r="A6" s="105"/>
      <c r="B6" s="105"/>
      <c r="C6" s="105"/>
      <c r="D6" s="105"/>
      <c r="E6" s="105"/>
      <c r="F6" s="105"/>
      <c r="G6" s="105"/>
      <c r="H6" s="105"/>
      <c r="I6" s="34"/>
      <c r="J6" s="34"/>
      <c r="K6" s="37">
        <f t="shared" si="0"/>
        <v>45550</v>
      </c>
      <c r="L6" s="37">
        <f t="shared" si="0"/>
        <v>45551</v>
      </c>
      <c r="M6" s="37">
        <f t="shared" si="0"/>
        <v>45552</v>
      </c>
      <c r="N6" s="37">
        <f t="shared" si="0"/>
        <v>45553</v>
      </c>
      <c r="O6" s="37">
        <f t="shared" si="0"/>
        <v>45554</v>
      </c>
      <c r="P6" s="37">
        <f t="shared" si="0"/>
        <v>45555</v>
      </c>
      <c r="Q6" s="37">
        <f t="shared" si="0"/>
        <v>45556</v>
      </c>
      <c r="R6" s="35"/>
      <c r="S6" s="37">
        <f t="shared" si="1"/>
        <v>45606</v>
      </c>
      <c r="T6" s="37">
        <f t="shared" si="1"/>
        <v>45607</v>
      </c>
      <c r="U6" s="37">
        <f t="shared" si="1"/>
        <v>45608</v>
      </c>
      <c r="V6" s="37">
        <f t="shared" si="1"/>
        <v>45609</v>
      </c>
      <c r="W6" s="37">
        <f t="shared" si="1"/>
        <v>45610</v>
      </c>
      <c r="X6" s="37">
        <f t="shared" si="1"/>
        <v>45611</v>
      </c>
      <c r="Y6" s="37">
        <f t="shared" si="1"/>
        <v>45612</v>
      </c>
      <c r="Z6" s="38"/>
    </row>
    <row r="7" spans="1:26" s="4" customFormat="1" ht="9" customHeight="1">
      <c r="A7" s="105"/>
      <c r="B7" s="105"/>
      <c r="C7" s="105"/>
      <c r="D7" s="105"/>
      <c r="E7" s="105"/>
      <c r="F7" s="105"/>
      <c r="G7" s="105"/>
      <c r="H7" s="105"/>
      <c r="I7" s="34"/>
      <c r="J7" s="34"/>
      <c r="K7" s="37">
        <f t="shared" si="0"/>
        <v>45557</v>
      </c>
      <c r="L7" s="37">
        <f t="shared" si="0"/>
        <v>45558</v>
      </c>
      <c r="M7" s="37">
        <f t="shared" si="0"/>
        <v>45559</v>
      </c>
      <c r="N7" s="37">
        <f t="shared" si="0"/>
        <v>45560</v>
      </c>
      <c r="O7" s="37">
        <f t="shared" si="0"/>
        <v>45561</v>
      </c>
      <c r="P7" s="37">
        <f t="shared" si="0"/>
        <v>45562</v>
      </c>
      <c r="Q7" s="37">
        <f t="shared" si="0"/>
        <v>45563</v>
      </c>
      <c r="R7" s="35"/>
      <c r="S7" s="37">
        <f t="shared" si="1"/>
        <v>45613</v>
      </c>
      <c r="T7" s="37">
        <f t="shared" si="1"/>
        <v>45614</v>
      </c>
      <c r="U7" s="37">
        <f t="shared" si="1"/>
        <v>45615</v>
      </c>
      <c r="V7" s="37">
        <f t="shared" si="1"/>
        <v>45616</v>
      </c>
      <c r="W7" s="37">
        <f t="shared" si="1"/>
        <v>45617</v>
      </c>
      <c r="X7" s="37">
        <f t="shared" si="1"/>
        <v>45618</v>
      </c>
      <c r="Y7" s="37">
        <f t="shared" si="1"/>
        <v>45619</v>
      </c>
      <c r="Z7" s="38"/>
    </row>
    <row r="8" spans="1:26" s="4" customFormat="1" ht="9" customHeight="1">
      <c r="A8" s="105"/>
      <c r="B8" s="105"/>
      <c r="C8" s="105"/>
      <c r="D8" s="105"/>
      <c r="E8" s="105"/>
      <c r="F8" s="105"/>
      <c r="G8" s="105"/>
      <c r="H8" s="105"/>
      <c r="I8" s="34"/>
      <c r="J8" s="34"/>
      <c r="K8" s="37">
        <f t="shared" si="0"/>
        <v>45564</v>
      </c>
      <c r="L8" s="37">
        <f t="shared" si="0"/>
        <v>45565</v>
      </c>
      <c r="M8" s="37" t="str">
        <f t="shared" si="0"/>
        <v/>
      </c>
      <c r="N8" s="37" t="str">
        <f t="shared" si="0"/>
        <v/>
      </c>
      <c r="O8" s="37" t="str">
        <f t="shared" si="0"/>
        <v/>
      </c>
      <c r="P8" s="37" t="str">
        <f t="shared" si="0"/>
        <v/>
      </c>
      <c r="Q8" s="37" t="str">
        <f t="shared" si="0"/>
        <v/>
      </c>
      <c r="R8" s="35"/>
      <c r="S8" s="37">
        <f t="shared" si="1"/>
        <v>45620</v>
      </c>
      <c r="T8" s="37">
        <f t="shared" si="1"/>
        <v>45621</v>
      </c>
      <c r="U8" s="37">
        <f t="shared" si="1"/>
        <v>45622</v>
      </c>
      <c r="V8" s="37">
        <f t="shared" si="1"/>
        <v>45623</v>
      </c>
      <c r="W8" s="37">
        <f t="shared" si="1"/>
        <v>45624</v>
      </c>
      <c r="X8" s="37">
        <f t="shared" si="1"/>
        <v>45625</v>
      </c>
      <c r="Y8" s="37">
        <f t="shared" si="1"/>
        <v>45626</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45564</v>
      </c>
      <c r="B11" s="110"/>
      <c r="C11" s="110">
        <f>C12</f>
        <v>45565</v>
      </c>
      <c r="D11" s="110"/>
      <c r="E11" s="110">
        <f>E12</f>
        <v>45566</v>
      </c>
      <c r="F11" s="110"/>
      <c r="G11" s="110">
        <f>G12</f>
        <v>45567</v>
      </c>
      <c r="H11" s="110"/>
      <c r="I11" s="110">
        <f>I12</f>
        <v>45568</v>
      </c>
      <c r="J11" s="110"/>
      <c r="K11" s="110">
        <f>K12</f>
        <v>45569</v>
      </c>
      <c r="L11" s="110"/>
      <c r="M11" s="110"/>
      <c r="N11" s="110"/>
      <c r="O11" s="110"/>
      <c r="P11" s="110"/>
      <c r="Q11" s="110"/>
      <c r="R11" s="110"/>
      <c r="S11" s="110">
        <f>S12</f>
        <v>45570</v>
      </c>
      <c r="T11" s="110"/>
      <c r="U11" s="110"/>
      <c r="V11" s="110"/>
      <c r="W11" s="110"/>
      <c r="X11" s="110"/>
      <c r="Y11" s="110"/>
      <c r="Z11" s="112"/>
    </row>
    <row r="12" spans="1:26" s="1" customFormat="1" ht="18.75">
      <c r="A12" s="26">
        <f>$A$2-(WEEKDAY($A$2,1)-(Dia_de_início-1))-IF((WEEKDAY($A$2,1)-(Dia_de_início-1))&lt;=0,7,0)+1</f>
        <v>45564</v>
      </c>
      <c r="B12" s="12"/>
      <c r="C12" s="27">
        <f>A12+1</f>
        <v>45565</v>
      </c>
      <c r="D12" s="11"/>
      <c r="E12" s="27">
        <f>C12+1</f>
        <v>45566</v>
      </c>
      <c r="F12" s="11"/>
      <c r="G12" s="27">
        <f>E12+1</f>
        <v>45567</v>
      </c>
      <c r="H12" s="11"/>
      <c r="I12" s="27">
        <f>G12+1</f>
        <v>45568</v>
      </c>
      <c r="J12" s="11"/>
      <c r="K12" s="63">
        <f>I12+1</f>
        <v>45569</v>
      </c>
      <c r="L12" s="64"/>
      <c r="M12" s="65"/>
      <c r="N12" s="65"/>
      <c r="O12" s="65"/>
      <c r="P12" s="65"/>
      <c r="Q12" s="65"/>
      <c r="R12" s="66"/>
      <c r="S12" s="70">
        <f>K12+1</f>
        <v>45570</v>
      </c>
      <c r="T12" s="71"/>
      <c r="U12" s="72"/>
      <c r="V12" s="72"/>
      <c r="W12" s="72"/>
      <c r="X12" s="72"/>
      <c r="Y12" s="72"/>
      <c r="Z12" s="73"/>
    </row>
    <row r="13" spans="1:26" s="1" customFormat="1" ht="34.5" customHeight="1">
      <c r="A13" s="60"/>
      <c r="B13" s="61"/>
      <c r="C13" s="76"/>
      <c r="D13" s="77"/>
      <c r="E13" s="76"/>
      <c r="F13" s="77"/>
      <c r="G13" s="76"/>
      <c r="H13" s="77"/>
      <c r="I13" s="76"/>
      <c r="J13" s="77"/>
      <c r="K13" s="76"/>
      <c r="L13" s="90"/>
      <c r="M13" s="90"/>
      <c r="N13" s="90"/>
      <c r="O13" s="90"/>
      <c r="P13" s="90"/>
      <c r="Q13" s="90"/>
      <c r="R13" s="77"/>
      <c r="S13" s="142" t="s">
        <v>6</v>
      </c>
      <c r="T13" s="143"/>
      <c r="U13" s="143"/>
      <c r="V13" s="143"/>
      <c r="W13" s="143"/>
      <c r="X13" s="143"/>
      <c r="Y13" s="143"/>
      <c r="Z13" s="144"/>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45571</v>
      </c>
      <c r="B18" s="12"/>
      <c r="C18" s="27">
        <f>A18+1</f>
        <v>45572</v>
      </c>
      <c r="D18" s="11"/>
      <c r="E18" s="27">
        <f>C18+1</f>
        <v>45573</v>
      </c>
      <c r="F18" s="11"/>
      <c r="G18" s="27">
        <f>E18+1</f>
        <v>45574</v>
      </c>
      <c r="H18" s="11"/>
      <c r="I18" s="27">
        <f>G18+1</f>
        <v>45575</v>
      </c>
      <c r="J18" s="11"/>
      <c r="K18" s="63">
        <f>I18+1</f>
        <v>45576</v>
      </c>
      <c r="L18" s="64"/>
      <c r="M18" s="65"/>
      <c r="N18" s="65"/>
      <c r="O18" s="65"/>
      <c r="P18" s="65"/>
      <c r="Q18" s="65"/>
      <c r="R18" s="66"/>
      <c r="S18" s="70">
        <f>K18+1</f>
        <v>45577</v>
      </c>
      <c r="T18" s="71"/>
      <c r="U18" s="72"/>
      <c r="V18" s="72"/>
      <c r="W18" s="72"/>
      <c r="X18" s="72"/>
      <c r="Y18" s="72"/>
      <c r="Z18" s="73"/>
    </row>
    <row r="19" spans="1:27" s="1" customFormat="1">
      <c r="A19" s="60"/>
      <c r="B19" s="61"/>
      <c r="C19" s="76"/>
      <c r="D19" s="77"/>
      <c r="E19" s="76"/>
      <c r="F19" s="77"/>
      <c r="G19" s="76"/>
      <c r="H19" s="77"/>
      <c r="I19" s="76"/>
      <c r="J19" s="77"/>
      <c r="K19" s="76"/>
      <c r="L19" s="90"/>
      <c r="M19" s="90"/>
      <c r="N19" s="90"/>
      <c r="O19" s="90"/>
      <c r="P19" s="90"/>
      <c r="Q19" s="90"/>
      <c r="R19" s="77"/>
      <c r="S19" s="153" t="s">
        <v>48</v>
      </c>
      <c r="T19" s="154"/>
      <c r="U19" s="154"/>
      <c r="V19" s="154"/>
      <c r="W19" s="154"/>
      <c r="X19" s="154"/>
      <c r="Y19" s="154"/>
      <c r="Z19" s="155"/>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45578</v>
      </c>
      <c r="B24" s="12"/>
      <c r="C24" s="27">
        <f>A24+1</f>
        <v>45579</v>
      </c>
      <c r="D24" s="11"/>
      <c r="E24" s="27">
        <f>C24+1</f>
        <v>45580</v>
      </c>
      <c r="F24" s="11"/>
      <c r="G24" s="27">
        <f>E24+1</f>
        <v>45581</v>
      </c>
      <c r="H24" s="11"/>
      <c r="I24" s="27">
        <f>G24+1</f>
        <v>45582</v>
      </c>
      <c r="J24" s="11"/>
      <c r="K24" s="63">
        <f>I24+1</f>
        <v>45583</v>
      </c>
      <c r="L24" s="64"/>
      <c r="M24" s="65"/>
      <c r="N24" s="65"/>
      <c r="O24" s="65"/>
      <c r="P24" s="65"/>
      <c r="Q24" s="65"/>
      <c r="R24" s="66"/>
      <c r="S24" s="70">
        <f>K24+1</f>
        <v>45584</v>
      </c>
      <c r="T24" s="71"/>
      <c r="U24" s="72"/>
      <c r="V24" s="72"/>
      <c r="W24" s="72"/>
      <c r="X24" s="72"/>
      <c r="Y24" s="72"/>
      <c r="Z24" s="73"/>
    </row>
    <row r="25" spans="1:27" s="1" customFormat="1" ht="81.75" customHeight="1">
      <c r="A25" s="60"/>
      <c r="B25" s="61"/>
      <c r="C25" s="122" t="s">
        <v>8</v>
      </c>
      <c r="D25" s="124"/>
      <c r="E25" s="122" t="s">
        <v>9</v>
      </c>
      <c r="F25" s="124"/>
      <c r="G25" s="150" t="s">
        <v>49</v>
      </c>
      <c r="H25" s="152"/>
      <c r="I25" s="76"/>
      <c r="J25" s="77"/>
      <c r="K25" s="122" t="s">
        <v>32</v>
      </c>
      <c r="L25" s="123"/>
      <c r="M25" s="123"/>
      <c r="N25" s="123"/>
      <c r="O25" s="123"/>
      <c r="P25" s="123"/>
      <c r="Q25" s="123"/>
      <c r="R25" s="124"/>
      <c r="S25" s="60"/>
      <c r="T25" s="61"/>
      <c r="U25" s="61"/>
      <c r="V25" s="61"/>
      <c r="W25" s="61"/>
      <c r="X25" s="61"/>
      <c r="Y25" s="61"/>
      <c r="Z25" s="62"/>
    </row>
    <row r="26" spans="1:27" s="1" customFormat="1" ht="82.5" customHeight="1">
      <c r="A26" s="60"/>
      <c r="B26" s="61"/>
      <c r="C26" s="76"/>
      <c r="D26" s="77"/>
      <c r="E26" s="122" t="s">
        <v>10</v>
      </c>
      <c r="F26" s="124"/>
      <c r="G26" s="76"/>
      <c r="H26" s="77"/>
      <c r="I26" s="76"/>
      <c r="J26" s="77"/>
      <c r="K26" s="122" t="s">
        <v>12</v>
      </c>
      <c r="L26" s="123"/>
      <c r="M26" s="123"/>
      <c r="N26" s="123"/>
      <c r="O26" s="123"/>
      <c r="P26" s="123"/>
      <c r="Q26" s="123"/>
      <c r="R26" s="124"/>
      <c r="S26" s="60"/>
      <c r="T26" s="61"/>
      <c r="U26" s="61"/>
      <c r="V26" s="61"/>
      <c r="W26" s="61"/>
      <c r="X26" s="61"/>
      <c r="Y26" s="61"/>
      <c r="Z26" s="62"/>
    </row>
    <row r="27" spans="1:27" s="1" customFormat="1" ht="63" customHeight="1">
      <c r="A27" s="60"/>
      <c r="B27" s="61"/>
      <c r="C27" s="76"/>
      <c r="D27" s="77"/>
      <c r="E27" s="96" t="s">
        <v>11</v>
      </c>
      <c r="F27" s="97"/>
      <c r="G27" s="76"/>
      <c r="H27" s="77"/>
      <c r="I27" s="76"/>
      <c r="J27" s="77"/>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45585</v>
      </c>
      <c r="B30" s="12"/>
      <c r="C30" s="27">
        <f>A30+1</f>
        <v>45586</v>
      </c>
      <c r="D30" s="11"/>
      <c r="E30" s="27">
        <f>C30+1</f>
        <v>45587</v>
      </c>
      <c r="F30" s="11"/>
      <c r="G30" s="27">
        <f>E30+1</f>
        <v>45588</v>
      </c>
      <c r="H30" s="11"/>
      <c r="I30" s="27">
        <f>G30+1</f>
        <v>45589</v>
      </c>
      <c r="J30" s="11"/>
      <c r="K30" s="63">
        <f>I30+1</f>
        <v>45590</v>
      </c>
      <c r="L30" s="64"/>
      <c r="M30" s="65"/>
      <c r="N30" s="65"/>
      <c r="O30" s="65"/>
      <c r="P30" s="65"/>
      <c r="Q30" s="65"/>
      <c r="R30" s="66"/>
      <c r="S30" s="70">
        <f>K30+1</f>
        <v>45591</v>
      </c>
      <c r="T30" s="71"/>
      <c r="U30" s="72"/>
      <c r="V30" s="72"/>
      <c r="W30" s="72"/>
      <c r="X30" s="72"/>
      <c r="Y30" s="72"/>
      <c r="Z30" s="73"/>
    </row>
    <row r="31" spans="1:27" s="1" customFormat="1" ht="35.25" customHeight="1">
      <c r="A31" s="60"/>
      <c r="B31" s="61"/>
      <c r="C31" s="96" t="s">
        <v>13</v>
      </c>
      <c r="D31" s="97"/>
      <c r="E31" s="76"/>
      <c r="F31" s="77"/>
      <c r="G31" s="76"/>
      <c r="H31" s="77"/>
      <c r="I31" s="76"/>
      <c r="J31" s="77"/>
      <c r="K31" s="122" t="s">
        <v>15</v>
      </c>
      <c r="L31" s="123"/>
      <c r="M31" s="123"/>
      <c r="N31" s="123"/>
      <c r="O31" s="123"/>
      <c r="P31" s="123"/>
      <c r="Q31" s="123"/>
      <c r="R31" s="124"/>
      <c r="S31" s="60"/>
      <c r="T31" s="61"/>
      <c r="U31" s="61"/>
      <c r="V31" s="61"/>
      <c r="W31" s="61"/>
      <c r="X31" s="61"/>
      <c r="Y31" s="61"/>
      <c r="Z31" s="62"/>
    </row>
    <row r="32" spans="1:27" s="1" customFormat="1">
      <c r="A32" s="60"/>
      <c r="B32" s="61"/>
      <c r="C32" s="76"/>
      <c r="D32" s="77"/>
      <c r="E32" s="76"/>
      <c r="F32" s="77"/>
      <c r="G32" s="76"/>
      <c r="H32" s="77"/>
      <c r="I32" s="76"/>
      <c r="J32" s="77"/>
      <c r="K32" s="76"/>
      <c r="L32" s="90"/>
      <c r="M32" s="90"/>
      <c r="N32" s="90"/>
      <c r="O32" s="90"/>
      <c r="P32" s="90"/>
      <c r="Q32" s="90"/>
      <c r="R32" s="77"/>
      <c r="S32" s="60"/>
      <c r="T32" s="61"/>
      <c r="U32" s="61"/>
      <c r="V32" s="61"/>
      <c r="W32" s="61"/>
      <c r="X32" s="61"/>
      <c r="Y32" s="61"/>
      <c r="Z32" s="62"/>
    </row>
    <row r="33" spans="1:27" s="1" customForma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45592</v>
      </c>
      <c r="B36" s="12"/>
      <c r="C36" s="27">
        <f>A36+1</f>
        <v>45593</v>
      </c>
      <c r="D36" s="11"/>
      <c r="E36" s="27">
        <f>C36+1</f>
        <v>45594</v>
      </c>
      <c r="F36" s="11"/>
      <c r="G36" s="27">
        <f>E36+1</f>
        <v>45595</v>
      </c>
      <c r="H36" s="11"/>
      <c r="I36" s="27">
        <f>G36+1</f>
        <v>45596</v>
      </c>
      <c r="J36" s="11"/>
      <c r="K36" s="63">
        <f>I36+1</f>
        <v>45597</v>
      </c>
      <c r="L36" s="64"/>
      <c r="M36" s="65"/>
      <c r="N36" s="65"/>
      <c r="O36" s="65"/>
      <c r="P36" s="65"/>
      <c r="Q36" s="65"/>
      <c r="R36" s="66"/>
      <c r="S36" s="70">
        <f>K36+1</f>
        <v>45598</v>
      </c>
      <c r="T36" s="71"/>
      <c r="U36" s="72"/>
      <c r="V36" s="72"/>
      <c r="W36" s="72"/>
      <c r="X36" s="72"/>
      <c r="Y36" s="72"/>
      <c r="Z36" s="73"/>
    </row>
    <row r="37" spans="1:27" s="1" customFormat="1" ht="39" customHeight="1">
      <c r="A37" s="60"/>
      <c r="B37" s="61"/>
      <c r="C37" s="76"/>
      <c r="D37" s="77"/>
      <c r="E37" s="76"/>
      <c r="F37" s="77"/>
      <c r="G37" s="76"/>
      <c r="H37" s="77"/>
      <c r="I37" s="122" t="s">
        <v>23</v>
      </c>
      <c r="J37" s="124"/>
      <c r="K37" s="76"/>
      <c r="L37" s="90"/>
      <c r="M37" s="90"/>
      <c r="N37" s="90"/>
      <c r="O37" s="90"/>
      <c r="P37" s="90"/>
      <c r="Q37" s="90"/>
      <c r="R37" s="77"/>
      <c r="S37" s="60"/>
      <c r="T37" s="61"/>
      <c r="U37" s="61"/>
      <c r="V37" s="61"/>
      <c r="W37" s="61"/>
      <c r="X37" s="61"/>
      <c r="Y37" s="61"/>
      <c r="Z37" s="62"/>
    </row>
    <row r="38" spans="1:27" s="1" customFormat="1" ht="39" customHeight="1">
      <c r="A38" s="60"/>
      <c r="B38" s="61"/>
      <c r="C38" s="76"/>
      <c r="D38" s="77"/>
      <c r="E38" s="76"/>
      <c r="F38" s="77"/>
      <c r="G38" s="76"/>
      <c r="H38" s="77"/>
      <c r="I38" s="122" t="s">
        <v>24</v>
      </c>
      <c r="J38" s="124"/>
      <c r="K38" s="76"/>
      <c r="L38" s="90"/>
      <c r="M38" s="90"/>
      <c r="N38" s="90"/>
      <c r="O38" s="90"/>
      <c r="P38" s="90"/>
      <c r="Q38" s="90"/>
      <c r="R38" s="77"/>
      <c r="S38" s="60"/>
      <c r="T38" s="61"/>
      <c r="U38" s="61"/>
      <c r="V38" s="61"/>
      <c r="W38" s="61"/>
      <c r="X38" s="61"/>
      <c r="Y38" s="61"/>
      <c r="Z38" s="62"/>
    </row>
    <row r="39" spans="1:27" s="1" customFormat="1" ht="39" customHeight="1">
      <c r="A39" s="60"/>
      <c r="B39" s="61"/>
      <c r="C39" s="76"/>
      <c r="D39" s="77"/>
      <c r="E39" s="76"/>
      <c r="F39" s="77"/>
      <c r="G39" s="76"/>
      <c r="H39" s="77"/>
      <c r="I39" s="122" t="s">
        <v>25</v>
      </c>
      <c r="J39" s="124"/>
      <c r="K39" s="76"/>
      <c r="L39" s="90"/>
      <c r="M39" s="90"/>
      <c r="N39" s="90"/>
      <c r="O39" s="90"/>
      <c r="P39" s="90"/>
      <c r="Q39" s="90"/>
      <c r="R39" s="77"/>
      <c r="S39" s="60"/>
      <c r="T39" s="61"/>
      <c r="U39" s="61"/>
      <c r="V39" s="61"/>
      <c r="W39" s="61"/>
      <c r="X39" s="61"/>
      <c r="Y39" s="61"/>
      <c r="Z39" s="62"/>
    </row>
    <row r="40" spans="1:27" s="1" customFormat="1">
      <c r="A40" s="60"/>
      <c r="B40" s="61"/>
      <c r="C40" s="76"/>
      <c r="D40" s="77"/>
      <c r="E40" s="76"/>
      <c r="F40" s="77"/>
      <c r="G40" s="76"/>
      <c r="H40" s="77"/>
      <c r="I40" s="76"/>
      <c r="J40" s="77"/>
      <c r="K40" s="76"/>
      <c r="L40" s="90"/>
      <c r="M40" s="90"/>
      <c r="N40" s="90"/>
      <c r="O40" s="90"/>
      <c r="P40" s="90"/>
      <c r="Q40" s="90"/>
      <c r="R40" s="77"/>
      <c r="S40" s="60"/>
      <c r="T40" s="61"/>
      <c r="U40" s="61"/>
      <c r="V40" s="61"/>
      <c r="W40" s="61"/>
      <c r="X40" s="61"/>
      <c r="Y40" s="61"/>
      <c r="Z40" s="62"/>
    </row>
    <row r="41" spans="1:27" s="2" customForma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27" ht="18.75">
      <c r="A42" s="26">
        <f>S36+1</f>
        <v>45599</v>
      </c>
      <c r="B42" s="12"/>
      <c r="C42" s="27">
        <f>A42+1</f>
        <v>45600</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27">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27" s="1" customForma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A46:B46"/>
    <mergeCell ref="C46:D46"/>
    <mergeCell ref="K46:Z46"/>
    <mergeCell ref="A47:B47"/>
    <mergeCell ref="C47:D47"/>
    <mergeCell ref="K47:Z47"/>
    <mergeCell ref="S41:Z41"/>
    <mergeCell ref="A43:B43"/>
    <mergeCell ref="C43:D43"/>
    <mergeCell ref="A44:B44"/>
    <mergeCell ref="C44:D44"/>
    <mergeCell ref="A45:B45"/>
    <mergeCell ref="C45:D45"/>
    <mergeCell ref="A41:B41"/>
    <mergeCell ref="C41:D41"/>
    <mergeCell ref="E41:F41"/>
    <mergeCell ref="G41:H41"/>
    <mergeCell ref="I41:J41"/>
    <mergeCell ref="K41:R41"/>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2 C42">
    <cfRule type="expression" dxfId="11" priority="3">
      <formula>MONTH(A12)&lt;&gt;MONTH($A$2)</formula>
    </cfRule>
    <cfRule type="expression" dxfId="10" priority="4">
      <formula>OR(WEEKDAY(A12,1)=1,WEEKDAY(A12,1)=7)</formula>
    </cfRule>
  </conditionalFormatting>
  <conditionalFormatting sqref="I12">
    <cfRule type="expression" dxfId="9" priority="1">
      <formula>MONTH(I12)&lt;&gt;MONTH($A$2)</formula>
    </cfRule>
    <cfRule type="expression" dxfId="8"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7"/>
  <sheetViews>
    <sheetView showGridLines="0" workbookViewId="0">
      <pane ySplit="11" topLeftCell="A31" activePane="bottomLeft" state="frozen"/>
      <selection pane="bottomLeft" activeCell="G34" sqref="G34:H34"/>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DATE(JAN!AI20,JAN!AI22+10,1)</f>
        <v>45597</v>
      </c>
      <c r="B2" s="105"/>
      <c r="C2" s="105"/>
      <c r="D2" s="105"/>
      <c r="E2" s="105"/>
      <c r="F2" s="105"/>
      <c r="G2" s="105"/>
      <c r="H2" s="105"/>
      <c r="I2" s="34"/>
      <c r="J2" s="34"/>
      <c r="K2" s="111">
        <f>DATE(YEAR(A2),MONTH(A2)-1,1)</f>
        <v>45566</v>
      </c>
      <c r="L2" s="111"/>
      <c r="M2" s="111"/>
      <c r="N2" s="111"/>
      <c r="O2" s="111"/>
      <c r="P2" s="111"/>
      <c r="Q2" s="111"/>
      <c r="R2" s="35"/>
      <c r="S2" s="111">
        <f>DATE(YEAR(A2),MONTH(A2)+1,1)</f>
        <v>45627</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f t="shared" si="0"/>
        <v>45566</v>
      </c>
      <c r="N4" s="37">
        <f t="shared" si="0"/>
        <v>45567</v>
      </c>
      <c r="O4" s="37">
        <f t="shared" si="0"/>
        <v>45568</v>
      </c>
      <c r="P4" s="37">
        <f t="shared" si="0"/>
        <v>45569</v>
      </c>
      <c r="Q4" s="37">
        <f t="shared" si="0"/>
        <v>45570</v>
      </c>
      <c r="R4" s="35"/>
      <c r="S4" s="37">
        <f t="shared" ref="S4:Y9" si="1">IF(MONTH($S$2)&lt;&gt;MONTH($S$2-(WEEKDAY($S$2,1)-(Dia_de_início-1))-IF((WEEKDAY($S$2,1)-(Dia_de_início-1))&lt;=0,7,0)+(ROW(S4)-ROW($S$4))*7+(COLUMN(S4)-COLUMN($S$4)+1)),"",$S$2-(WEEKDAY($S$2,1)-(Dia_de_início-1))-IF((WEEKDAY($S$2,1)-(Dia_de_início-1))&lt;=0,7,0)+(ROW(S4)-ROW($S$4))*7+(COLUMN(S4)-COLUMN($S$4)+1))</f>
        <v>45627</v>
      </c>
      <c r="T4" s="37">
        <f t="shared" si="1"/>
        <v>45628</v>
      </c>
      <c r="U4" s="37">
        <f t="shared" si="1"/>
        <v>45629</v>
      </c>
      <c r="V4" s="37">
        <f t="shared" si="1"/>
        <v>45630</v>
      </c>
      <c r="W4" s="37">
        <f t="shared" si="1"/>
        <v>45631</v>
      </c>
      <c r="X4" s="37">
        <f t="shared" si="1"/>
        <v>45632</v>
      </c>
      <c r="Y4" s="37">
        <f t="shared" si="1"/>
        <v>45633</v>
      </c>
      <c r="Z4" s="38"/>
    </row>
    <row r="5" spans="1:26" s="4" customFormat="1" ht="9" customHeight="1">
      <c r="A5" s="105"/>
      <c r="B5" s="105"/>
      <c r="C5" s="105"/>
      <c r="D5" s="105"/>
      <c r="E5" s="105"/>
      <c r="F5" s="105"/>
      <c r="G5" s="105"/>
      <c r="H5" s="105"/>
      <c r="I5" s="34"/>
      <c r="J5" s="34"/>
      <c r="K5" s="37">
        <f t="shared" si="0"/>
        <v>45571</v>
      </c>
      <c r="L5" s="37">
        <f t="shared" si="0"/>
        <v>45572</v>
      </c>
      <c r="M5" s="37">
        <f t="shared" si="0"/>
        <v>45573</v>
      </c>
      <c r="N5" s="37">
        <f t="shared" si="0"/>
        <v>45574</v>
      </c>
      <c r="O5" s="37">
        <f t="shared" si="0"/>
        <v>45575</v>
      </c>
      <c r="P5" s="37">
        <f t="shared" si="0"/>
        <v>45576</v>
      </c>
      <c r="Q5" s="37">
        <f t="shared" si="0"/>
        <v>45577</v>
      </c>
      <c r="R5" s="35"/>
      <c r="S5" s="37">
        <f t="shared" si="1"/>
        <v>45634</v>
      </c>
      <c r="T5" s="37">
        <f t="shared" si="1"/>
        <v>45635</v>
      </c>
      <c r="U5" s="37">
        <f t="shared" si="1"/>
        <v>45636</v>
      </c>
      <c r="V5" s="37">
        <f t="shared" si="1"/>
        <v>45637</v>
      </c>
      <c r="W5" s="37">
        <f t="shared" si="1"/>
        <v>45638</v>
      </c>
      <c r="X5" s="37">
        <f t="shared" si="1"/>
        <v>45639</v>
      </c>
      <c r="Y5" s="37">
        <f t="shared" si="1"/>
        <v>45640</v>
      </c>
      <c r="Z5" s="38"/>
    </row>
    <row r="6" spans="1:26" s="4" customFormat="1" ht="9" customHeight="1">
      <c r="A6" s="105"/>
      <c r="B6" s="105"/>
      <c r="C6" s="105"/>
      <c r="D6" s="105"/>
      <c r="E6" s="105"/>
      <c r="F6" s="105"/>
      <c r="G6" s="105"/>
      <c r="H6" s="105"/>
      <c r="I6" s="34"/>
      <c r="J6" s="34"/>
      <c r="K6" s="37">
        <f t="shared" si="0"/>
        <v>45578</v>
      </c>
      <c r="L6" s="37">
        <f t="shared" si="0"/>
        <v>45579</v>
      </c>
      <c r="M6" s="37">
        <f t="shared" si="0"/>
        <v>45580</v>
      </c>
      <c r="N6" s="37">
        <f t="shared" si="0"/>
        <v>45581</v>
      </c>
      <c r="O6" s="37">
        <f t="shared" si="0"/>
        <v>45582</v>
      </c>
      <c r="P6" s="37">
        <f t="shared" si="0"/>
        <v>45583</v>
      </c>
      <c r="Q6" s="37">
        <f t="shared" si="0"/>
        <v>45584</v>
      </c>
      <c r="R6" s="35"/>
      <c r="S6" s="37">
        <f t="shared" si="1"/>
        <v>45641</v>
      </c>
      <c r="T6" s="37">
        <f t="shared" si="1"/>
        <v>45642</v>
      </c>
      <c r="U6" s="37">
        <f t="shared" si="1"/>
        <v>45643</v>
      </c>
      <c r="V6" s="37">
        <f t="shared" si="1"/>
        <v>45644</v>
      </c>
      <c r="W6" s="37">
        <f t="shared" si="1"/>
        <v>45645</v>
      </c>
      <c r="X6" s="37">
        <f t="shared" si="1"/>
        <v>45646</v>
      </c>
      <c r="Y6" s="37">
        <f t="shared" si="1"/>
        <v>45647</v>
      </c>
      <c r="Z6" s="38"/>
    </row>
    <row r="7" spans="1:26" s="4" customFormat="1" ht="9" customHeight="1">
      <c r="A7" s="105"/>
      <c r="B7" s="105"/>
      <c r="C7" s="105"/>
      <c r="D7" s="105"/>
      <c r="E7" s="105"/>
      <c r="F7" s="105"/>
      <c r="G7" s="105"/>
      <c r="H7" s="105"/>
      <c r="I7" s="34"/>
      <c r="J7" s="34"/>
      <c r="K7" s="37">
        <f t="shared" si="0"/>
        <v>45585</v>
      </c>
      <c r="L7" s="37">
        <f t="shared" si="0"/>
        <v>45586</v>
      </c>
      <c r="M7" s="37">
        <f t="shared" si="0"/>
        <v>45587</v>
      </c>
      <c r="N7" s="37">
        <f t="shared" si="0"/>
        <v>45588</v>
      </c>
      <c r="O7" s="37">
        <f t="shared" si="0"/>
        <v>45589</v>
      </c>
      <c r="P7" s="37">
        <f t="shared" si="0"/>
        <v>45590</v>
      </c>
      <c r="Q7" s="37">
        <f t="shared" si="0"/>
        <v>45591</v>
      </c>
      <c r="R7" s="35"/>
      <c r="S7" s="37">
        <f t="shared" si="1"/>
        <v>45648</v>
      </c>
      <c r="T7" s="37">
        <f t="shared" si="1"/>
        <v>45649</v>
      </c>
      <c r="U7" s="37">
        <f t="shared" si="1"/>
        <v>45650</v>
      </c>
      <c r="V7" s="37">
        <f t="shared" si="1"/>
        <v>45651</v>
      </c>
      <c r="W7" s="37">
        <f t="shared" si="1"/>
        <v>45652</v>
      </c>
      <c r="X7" s="37">
        <f t="shared" si="1"/>
        <v>45653</v>
      </c>
      <c r="Y7" s="37">
        <f t="shared" si="1"/>
        <v>45654</v>
      </c>
      <c r="Z7" s="38"/>
    </row>
    <row r="8" spans="1:26" s="4" customFormat="1" ht="9" customHeight="1">
      <c r="A8" s="105"/>
      <c r="B8" s="105"/>
      <c r="C8" s="105"/>
      <c r="D8" s="105"/>
      <c r="E8" s="105"/>
      <c r="F8" s="105"/>
      <c r="G8" s="105"/>
      <c r="H8" s="105"/>
      <c r="I8" s="34"/>
      <c r="J8" s="34"/>
      <c r="K8" s="37">
        <f t="shared" si="0"/>
        <v>45592</v>
      </c>
      <c r="L8" s="37">
        <f t="shared" si="0"/>
        <v>45593</v>
      </c>
      <c r="M8" s="37">
        <f t="shared" si="0"/>
        <v>45594</v>
      </c>
      <c r="N8" s="37">
        <f t="shared" si="0"/>
        <v>45595</v>
      </c>
      <c r="O8" s="37">
        <f t="shared" si="0"/>
        <v>45596</v>
      </c>
      <c r="P8" s="37" t="str">
        <f t="shared" si="0"/>
        <v/>
      </c>
      <c r="Q8" s="37" t="str">
        <f t="shared" si="0"/>
        <v/>
      </c>
      <c r="R8" s="35"/>
      <c r="S8" s="37">
        <f t="shared" si="1"/>
        <v>45655</v>
      </c>
      <c r="T8" s="37">
        <f t="shared" si="1"/>
        <v>45656</v>
      </c>
      <c r="U8" s="37">
        <f t="shared" si="1"/>
        <v>45657</v>
      </c>
      <c r="V8" s="37" t="str">
        <f t="shared" si="1"/>
        <v/>
      </c>
      <c r="W8" s="37" t="str">
        <f t="shared" si="1"/>
        <v/>
      </c>
      <c r="X8" s="37" t="str">
        <f t="shared" si="1"/>
        <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45592</v>
      </c>
      <c r="B11" s="110"/>
      <c r="C11" s="110">
        <f>C12</f>
        <v>45593</v>
      </c>
      <c r="D11" s="110"/>
      <c r="E11" s="110">
        <f>E12</f>
        <v>45594</v>
      </c>
      <c r="F11" s="110"/>
      <c r="G11" s="110">
        <f>G12</f>
        <v>45595</v>
      </c>
      <c r="H11" s="110"/>
      <c r="I11" s="110">
        <f>I12</f>
        <v>45596</v>
      </c>
      <c r="J11" s="110"/>
      <c r="K11" s="110">
        <f>K12</f>
        <v>45597</v>
      </c>
      <c r="L11" s="110"/>
      <c r="M11" s="110"/>
      <c r="N11" s="110"/>
      <c r="O11" s="110"/>
      <c r="P11" s="110"/>
      <c r="Q11" s="110"/>
      <c r="R11" s="110"/>
      <c r="S11" s="110">
        <f>S12</f>
        <v>45598</v>
      </c>
      <c r="T11" s="110"/>
      <c r="U11" s="110"/>
      <c r="V11" s="110"/>
      <c r="W11" s="110"/>
      <c r="X11" s="110"/>
      <c r="Y11" s="110"/>
      <c r="Z11" s="112"/>
    </row>
    <row r="12" spans="1:26" s="1" customFormat="1" ht="18.75">
      <c r="A12" s="26">
        <f>$A$2-(WEEKDAY($A$2,1)-(Dia_de_início-1))-IF((WEEKDAY($A$2,1)-(Dia_de_início-1))&lt;=0,7,0)+1</f>
        <v>45592</v>
      </c>
      <c r="B12" s="12"/>
      <c r="C12" s="27">
        <f>A12+1</f>
        <v>45593</v>
      </c>
      <c r="D12" s="11"/>
      <c r="E12" s="27">
        <f>C12+1</f>
        <v>45594</v>
      </c>
      <c r="F12" s="11"/>
      <c r="G12" s="27">
        <f>E12+1</f>
        <v>45595</v>
      </c>
      <c r="H12" s="11"/>
      <c r="I12" s="27">
        <f>G12+1</f>
        <v>45596</v>
      </c>
      <c r="J12" s="11"/>
      <c r="K12" s="63">
        <f>I12+1</f>
        <v>45597</v>
      </c>
      <c r="L12" s="64"/>
      <c r="M12" s="65"/>
      <c r="N12" s="65"/>
      <c r="O12" s="65"/>
      <c r="P12" s="65"/>
      <c r="Q12" s="65"/>
      <c r="R12" s="66"/>
      <c r="S12" s="70">
        <f>K12+1</f>
        <v>45598</v>
      </c>
      <c r="T12" s="71"/>
      <c r="U12" s="72"/>
      <c r="V12" s="72"/>
      <c r="W12" s="72"/>
      <c r="X12" s="72"/>
      <c r="Y12" s="72"/>
      <c r="Z12" s="73"/>
    </row>
    <row r="13" spans="1:26" s="1" customFormat="1">
      <c r="A13" s="60"/>
      <c r="B13" s="61"/>
      <c r="C13" s="76"/>
      <c r="D13" s="77"/>
      <c r="E13" s="76"/>
      <c r="F13" s="77"/>
      <c r="G13" s="76"/>
      <c r="H13" s="77"/>
      <c r="I13" s="76"/>
      <c r="J13" s="77"/>
      <c r="K13" s="76"/>
      <c r="L13" s="90"/>
      <c r="M13" s="90"/>
      <c r="N13" s="90"/>
      <c r="O13" s="90"/>
      <c r="P13" s="90"/>
      <c r="Q13" s="90"/>
      <c r="R13" s="77"/>
      <c r="S13" s="153" t="s">
        <v>56</v>
      </c>
      <c r="T13" s="154"/>
      <c r="U13" s="154"/>
      <c r="V13" s="154"/>
      <c r="W13" s="154"/>
      <c r="X13" s="154"/>
      <c r="Y13" s="154"/>
      <c r="Z13" s="155"/>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45599</v>
      </c>
      <c r="B18" s="12"/>
      <c r="C18" s="27">
        <f>A18+1</f>
        <v>45600</v>
      </c>
      <c r="D18" s="11"/>
      <c r="E18" s="27">
        <f>C18+1</f>
        <v>45601</v>
      </c>
      <c r="F18" s="11"/>
      <c r="G18" s="27">
        <f>E18+1</f>
        <v>45602</v>
      </c>
      <c r="H18" s="11"/>
      <c r="I18" s="27">
        <f>G18+1</f>
        <v>45603</v>
      </c>
      <c r="J18" s="11"/>
      <c r="K18" s="63">
        <f>I18+1</f>
        <v>45604</v>
      </c>
      <c r="L18" s="64"/>
      <c r="M18" s="65"/>
      <c r="N18" s="65"/>
      <c r="O18" s="65"/>
      <c r="P18" s="65"/>
      <c r="Q18" s="65"/>
      <c r="R18" s="66"/>
      <c r="S18" s="70">
        <f>K18+1</f>
        <v>45605</v>
      </c>
      <c r="T18" s="71"/>
      <c r="U18" s="72"/>
      <c r="V18" s="72"/>
      <c r="W18" s="72"/>
      <c r="X18" s="72"/>
      <c r="Y18" s="72"/>
      <c r="Z18" s="73"/>
    </row>
    <row r="19" spans="1:27" s="1" customFormat="1" ht="40.5" customHeight="1">
      <c r="A19" s="60"/>
      <c r="B19" s="61"/>
      <c r="C19" s="76"/>
      <c r="D19" s="77"/>
      <c r="E19" s="76"/>
      <c r="F19" s="77"/>
      <c r="G19" s="76"/>
      <c r="H19" s="77"/>
      <c r="I19" s="122" t="s">
        <v>6</v>
      </c>
      <c r="J19" s="124"/>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45606</v>
      </c>
      <c r="B24" s="12"/>
      <c r="C24" s="27">
        <f>A24+1</f>
        <v>45607</v>
      </c>
      <c r="D24" s="11"/>
      <c r="E24" s="27">
        <f>C24+1</f>
        <v>45608</v>
      </c>
      <c r="F24" s="11"/>
      <c r="G24" s="27">
        <f>E24+1</f>
        <v>45609</v>
      </c>
      <c r="H24" s="11"/>
      <c r="I24" s="27">
        <f>G24+1</f>
        <v>45610</v>
      </c>
      <c r="J24" s="11"/>
      <c r="K24" s="63">
        <f>I24+1</f>
        <v>45611</v>
      </c>
      <c r="L24" s="64"/>
      <c r="M24" s="65"/>
      <c r="N24" s="65"/>
      <c r="O24" s="65"/>
      <c r="P24" s="65"/>
      <c r="Q24" s="65"/>
      <c r="R24" s="66"/>
      <c r="S24" s="70">
        <f>K24+1</f>
        <v>45612</v>
      </c>
      <c r="T24" s="71"/>
      <c r="U24" s="72"/>
      <c r="V24" s="72"/>
      <c r="W24" s="72"/>
      <c r="X24" s="72"/>
      <c r="Y24" s="72"/>
      <c r="Z24" s="73"/>
    </row>
    <row r="25" spans="1:27" s="1" customFormat="1" ht="79.5" customHeight="1">
      <c r="A25" s="60"/>
      <c r="B25" s="61"/>
      <c r="C25" s="76"/>
      <c r="D25" s="77"/>
      <c r="E25" s="76"/>
      <c r="F25" s="77"/>
      <c r="G25" s="76"/>
      <c r="H25" s="77"/>
      <c r="I25" s="122" t="s">
        <v>8</v>
      </c>
      <c r="J25" s="124"/>
      <c r="K25" s="159" t="s">
        <v>57</v>
      </c>
      <c r="L25" s="160"/>
      <c r="M25" s="160"/>
      <c r="N25" s="160"/>
      <c r="O25" s="160"/>
      <c r="P25" s="160"/>
      <c r="Q25" s="160"/>
      <c r="R25" s="161"/>
      <c r="S25" s="60"/>
      <c r="T25" s="61"/>
      <c r="U25" s="61"/>
      <c r="V25" s="61"/>
      <c r="W25" s="61"/>
      <c r="X25" s="61"/>
      <c r="Y25" s="61"/>
      <c r="Z25" s="62"/>
    </row>
    <row r="26" spans="1:27" s="1" customFormat="1" ht="79.5" customHeight="1">
      <c r="A26" s="60"/>
      <c r="B26" s="61"/>
      <c r="C26" s="76"/>
      <c r="D26" s="77"/>
      <c r="E26" s="76"/>
      <c r="F26" s="77"/>
      <c r="G26" s="76"/>
      <c r="H26" s="77"/>
      <c r="I26" s="96" t="s">
        <v>11</v>
      </c>
      <c r="J26" s="97"/>
      <c r="K26" s="76"/>
      <c r="L26" s="90"/>
      <c r="M26" s="90"/>
      <c r="N26" s="90"/>
      <c r="O26" s="90"/>
      <c r="P26" s="90"/>
      <c r="Q26" s="90"/>
      <c r="R26" s="77"/>
      <c r="S26" s="60"/>
      <c r="T26" s="61"/>
      <c r="U26" s="61"/>
      <c r="V26" s="61"/>
      <c r="W26" s="61"/>
      <c r="X26" s="61"/>
      <c r="Y26" s="61"/>
      <c r="Z26" s="62"/>
    </row>
    <row r="27" spans="1:27" s="1" customFormat="1">
      <c r="A27" s="60"/>
      <c r="B27" s="61"/>
      <c r="C27" s="76"/>
      <c r="D27" s="77"/>
      <c r="E27" s="76"/>
      <c r="F27" s="77"/>
      <c r="G27" s="76"/>
      <c r="H27" s="77"/>
      <c r="I27" s="76"/>
      <c r="J27" s="77"/>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45613</v>
      </c>
      <c r="B30" s="12"/>
      <c r="C30" s="27">
        <f>A30+1</f>
        <v>45614</v>
      </c>
      <c r="D30" s="11"/>
      <c r="E30" s="27">
        <f>C30+1</f>
        <v>45615</v>
      </c>
      <c r="F30" s="11"/>
      <c r="G30" s="27">
        <f>E30+1</f>
        <v>45616</v>
      </c>
      <c r="H30" s="11"/>
      <c r="I30" s="27">
        <f>G30+1</f>
        <v>45617</v>
      </c>
      <c r="J30" s="11"/>
      <c r="K30" s="63">
        <f>I30+1</f>
        <v>45618</v>
      </c>
      <c r="L30" s="64"/>
      <c r="M30" s="65"/>
      <c r="N30" s="65"/>
      <c r="O30" s="65"/>
      <c r="P30" s="65"/>
      <c r="Q30" s="65"/>
      <c r="R30" s="66"/>
      <c r="S30" s="70">
        <f>K30+1</f>
        <v>45619</v>
      </c>
      <c r="T30" s="71"/>
      <c r="U30" s="72"/>
      <c r="V30" s="72"/>
      <c r="W30" s="72"/>
      <c r="X30" s="72"/>
      <c r="Y30" s="72"/>
      <c r="Z30" s="73"/>
    </row>
    <row r="31" spans="1:27" s="1" customFormat="1" ht="69.75" customHeight="1">
      <c r="A31" s="60"/>
      <c r="B31" s="61"/>
      <c r="C31" s="122" t="s">
        <v>9</v>
      </c>
      <c r="D31" s="124"/>
      <c r="E31" s="76"/>
      <c r="F31" s="77"/>
      <c r="G31" s="122" t="s">
        <v>32</v>
      </c>
      <c r="H31" s="124"/>
      <c r="I31" s="76"/>
      <c r="J31" s="77"/>
      <c r="K31" s="76"/>
      <c r="L31" s="90"/>
      <c r="M31" s="90"/>
      <c r="N31" s="90"/>
      <c r="O31" s="90"/>
      <c r="P31" s="90"/>
      <c r="Q31" s="90"/>
      <c r="R31" s="77"/>
      <c r="S31" s="60"/>
      <c r="T31" s="61"/>
      <c r="U31" s="61"/>
      <c r="V31" s="61"/>
      <c r="W31" s="61"/>
      <c r="X31" s="61"/>
      <c r="Y31" s="61"/>
      <c r="Z31" s="62"/>
    </row>
    <row r="32" spans="1:27" s="1" customFormat="1" ht="59.25" customHeight="1">
      <c r="A32" s="60"/>
      <c r="B32" s="61"/>
      <c r="C32" s="122" t="s">
        <v>10</v>
      </c>
      <c r="D32" s="124"/>
      <c r="E32" s="76"/>
      <c r="F32" s="77"/>
      <c r="G32" s="122" t="s">
        <v>12</v>
      </c>
      <c r="H32" s="124"/>
      <c r="I32" s="76"/>
      <c r="J32" s="77"/>
      <c r="K32" s="76"/>
      <c r="L32" s="90"/>
      <c r="M32" s="90"/>
      <c r="N32" s="90"/>
      <c r="O32" s="90"/>
      <c r="P32" s="90"/>
      <c r="Q32" s="90"/>
      <c r="R32" s="77"/>
      <c r="S32" s="60"/>
      <c r="T32" s="61"/>
      <c r="U32" s="61"/>
      <c r="V32" s="61"/>
      <c r="W32" s="61"/>
      <c r="X32" s="61"/>
      <c r="Y32" s="61"/>
      <c r="Z32" s="62"/>
    </row>
    <row r="33" spans="1:27" s="1" customFormat="1" ht="54.75" customHeight="1">
      <c r="A33" s="60"/>
      <c r="B33" s="61"/>
      <c r="C33" s="76"/>
      <c r="D33" s="77"/>
      <c r="E33" s="76"/>
      <c r="F33" s="77"/>
      <c r="G33" s="96" t="s">
        <v>13</v>
      </c>
      <c r="H33" s="97"/>
      <c r="I33" s="76"/>
      <c r="J33" s="77"/>
      <c r="K33" s="76"/>
      <c r="L33" s="90"/>
      <c r="M33" s="90"/>
      <c r="N33" s="90"/>
      <c r="O33" s="90"/>
      <c r="P33" s="90"/>
      <c r="Q33" s="90"/>
      <c r="R33" s="77"/>
      <c r="S33" s="60"/>
      <c r="T33" s="61"/>
      <c r="U33" s="61"/>
      <c r="V33" s="61"/>
      <c r="W33" s="61"/>
      <c r="X33" s="61"/>
      <c r="Y33" s="61"/>
      <c r="Z33" s="62"/>
    </row>
    <row r="34" spans="1:27" s="1" customFormat="1" ht="40.5" customHeight="1">
      <c r="A34" s="60"/>
      <c r="B34" s="61"/>
      <c r="C34" s="76"/>
      <c r="D34" s="77"/>
      <c r="E34" s="76"/>
      <c r="F34" s="77"/>
      <c r="G34" s="150" t="s">
        <v>59</v>
      </c>
      <c r="H34" s="152"/>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45620</v>
      </c>
      <c r="B36" s="12"/>
      <c r="C36" s="27">
        <f>A36+1</f>
        <v>45621</v>
      </c>
      <c r="D36" s="11"/>
      <c r="E36" s="27">
        <f>C36+1</f>
        <v>45622</v>
      </c>
      <c r="F36" s="11"/>
      <c r="G36" s="27">
        <f>E36+1</f>
        <v>45623</v>
      </c>
      <c r="H36" s="11"/>
      <c r="I36" s="27">
        <f>G36+1</f>
        <v>45624</v>
      </c>
      <c r="J36" s="11"/>
      <c r="K36" s="63">
        <f>I36+1</f>
        <v>45625</v>
      </c>
      <c r="L36" s="64"/>
      <c r="M36" s="65"/>
      <c r="N36" s="65"/>
      <c r="O36" s="65"/>
      <c r="P36" s="65"/>
      <c r="Q36" s="65"/>
      <c r="R36" s="66"/>
      <c r="S36" s="70">
        <f>K36+1</f>
        <v>45626</v>
      </c>
      <c r="T36" s="71"/>
      <c r="U36" s="72"/>
      <c r="V36" s="72"/>
      <c r="W36" s="72"/>
      <c r="X36" s="72"/>
      <c r="Y36" s="72"/>
      <c r="Z36" s="73"/>
    </row>
    <row r="37" spans="1:27" s="1" customFormat="1" ht="66.75" customHeight="1">
      <c r="A37" s="60"/>
      <c r="B37" s="61"/>
      <c r="C37" s="122" t="s">
        <v>15</v>
      </c>
      <c r="D37" s="124"/>
      <c r="E37" s="76"/>
      <c r="F37" s="77"/>
      <c r="G37" s="76"/>
      <c r="H37" s="77"/>
      <c r="I37" s="76"/>
      <c r="J37" s="77"/>
      <c r="K37" s="117" t="s">
        <v>50</v>
      </c>
      <c r="L37" s="134"/>
      <c r="M37" s="134"/>
      <c r="N37" s="134"/>
      <c r="O37" s="134"/>
      <c r="P37" s="134"/>
      <c r="Q37" s="134"/>
      <c r="R37" s="130"/>
      <c r="S37" s="60"/>
      <c r="T37" s="61"/>
      <c r="U37" s="61"/>
      <c r="V37" s="61"/>
      <c r="W37" s="61"/>
      <c r="X37" s="61"/>
      <c r="Y37" s="61"/>
      <c r="Z37" s="62"/>
    </row>
    <row r="38" spans="1:27" s="1" customFormat="1" ht="53.25" customHeight="1">
      <c r="A38" s="60"/>
      <c r="B38" s="61"/>
      <c r="C38" s="76"/>
      <c r="D38" s="77"/>
      <c r="E38" s="76"/>
      <c r="F38" s="77"/>
      <c r="G38" s="76"/>
      <c r="H38" s="77"/>
      <c r="I38" s="76"/>
      <c r="J38" s="77"/>
      <c r="K38" s="122" t="s">
        <v>23</v>
      </c>
      <c r="L38" s="123"/>
      <c r="M38" s="123"/>
      <c r="N38" s="123"/>
      <c r="O38" s="123"/>
      <c r="P38" s="123"/>
      <c r="Q38" s="123"/>
      <c r="R38" s="124"/>
      <c r="S38" s="60"/>
      <c r="T38" s="61"/>
      <c r="U38" s="61"/>
      <c r="V38" s="61"/>
      <c r="W38" s="61"/>
      <c r="X38" s="61"/>
      <c r="Y38" s="61"/>
      <c r="Z38" s="62"/>
    </row>
    <row r="39" spans="1:27" s="1" customFormat="1" ht="49.5" customHeight="1">
      <c r="A39" s="60"/>
      <c r="B39" s="61"/>
      <c r="C39" s="76"/>
      <c r="D39" s="77"/>
      <c r="E39" s="76"/>
      <c r="F39" s="77"/>
      <c r="G39" s="76"/>
      <c r="H39" s="77"/>
      <c r="I39" s="76"/>
      <c r="J39" s="77"/>
      <c r="K39" s="122" t="s">
        <v>24</v>
      </c>
      <c r="L39" s="123"/>
      <c r="M39" s="123"/>
      <c r="N39" s="123"/>
      <c r="O39" s="123"/>
      <c r="P39" s="123"/>
      <c r="Q39" s="123"/>
      <c r="R39" s="124"/>
      <c r="S39" s="60"/>
      <c r="T39" s="61"/>
      <c r="U39" s="61"/>
      <c r="V39" s="61"/>
      <c r="W39" s="61"/>
      <c r="X39" s="61"/>
      <c r="Y39" s="61"/>
      <c r="Z39" s="62"/>
    </row>
    <row r="40" spans="1:27" s="1" customFormat="1" ht="51.75" customHeight="1">
      <c r="A40" s="60"/>
      <c r="B40" s="61"/>
      <c r="C40" s="76"/>
      <c r="D40" s="77"/>
      <c r="E40" s="76"/>
      <c r="F40" s="77"/>
      <c r="G40" s="76"/>
      <c r="H40" s="77"/>
      <c r="I40" s="76"/>
      <c r="J40" s="77"/>
      <c r="K40" s="122" t="s">
        <v>25</v>
      </c>
      <c r="L40" s="123"/>
      <c r="M40" s="123"/>
      <c r="N40" s="123"/>
      <c r="O40" s="123"/>
      <c r="P40" s="123"/>
      <c r="Q40" s="123"/>
      <c r="R40" s="124"/>
      <c r="S40" s="60"/>
      <c r="T40" s="61"/>
      <c r="U40" s="61"/>
      <c r="V40" s="61"/>
      <c r="W40" s="61"/>
      <c r="X40" s="61"/>
      <c r="Y40" s="61"/>
      <c r="Z40" s="62"/>
    </row>
    <row r="41" spans="1:27" s="2" customForma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27" ht="18.75">
      <c r="A42" s="26">
        <f>S36+1</f>
        <v>45627</v>
      </c>
      <c r="B42" s="12"/>
      <c r="C42" s="27">
        <f>A42+1</f>
        <v>45628</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27">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27" s="1" customForma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A46:B46"/>
    <mergeCell ref="C46:D46"/>
    <mergeCell ref="K46:Z46"/>
    <mergeCell ref="A47:B47"/>
    <mergeCell ref="C47:D47"/>
    <mergeCell ref="K47:Z47"/>
    <mergeCell ref="S41:Z41"/>
    <mergeCell ref="A43:B43"/>
    <mergeCell ref="C43:D43"/>
    <mergeCell ref="A44:B44"/>
    <mergeCell ref="C44:D44"/>
    <mergeCell ref="A45:B45"/>
    <mergeCell ref="C45:D45"/>
    <mergeCell ref="A41:B41"/>
    <mergeCell ref="C41:D41"/>
    <mergeCell ref="E41:F41"/>
    <mergeCell ref="G41:H41"/>
    <mergeCell ref="I41:J41"/>
    <mergeCell ref="K41:R41"/>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2 C42">
    <cfRule type="expression" dxfId="7" priority="3">
      <formula>MONTH(A12)&lt;&gt;MONTH($A$2)</formula>
    </cfRule>
    <cfRule type="expression" dxfId="6" priority="4">
      <formula>OR(WEEKDAY(A12,1)=1,WEEKDAY(A12,1)=7)</formula>
    </cfRule>
  </conditionalFormatting>
  <conditionalFormatting sqref="I12">
    <cfRule type="expression" dxfId="5" priority="1">
      <formula>MONTH(I12)&lt;&gt;MONTH($A$2)</formula>
    </cfRule>
    <cfRule type="expression" dxfId="4"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9"/>
  <sheetViews>
    <sheetView showGridLines="0" zoomScaleNormal="100" workbookViewId="0">
      <pane ySplit="11" topLeftCell="A29" activePane="bottomLeft" state="frozen"/>
      <selection pane="bottomLeft" activeCell="G33" sqref="G33:H33"/>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DATE(JAN!AI20,JAN!AI22+11,1)</f>
        <v>45627</v>
      </c>
      <c r="B2" s="105"/>
      <c r="C2" s="105"/>
      <c r="D2" s="105"/>
      <c r="E2" s="105"/>
      <c r="F2" s="105"/>
      <c r="G2" s="105"/>
      <c r="H2" s="105"/>
      <c r="I2" s="34"/>
      <c r="J2" s="34"/>
      <c r="K2" s="111">
        <f>DATE(YEAR(A2),MONTH(A2)-1,1)</f>
        <v>45597</v>
      </c>
      <c r="L2" s="111"/>
      <c r="M2" s="111"/>
      <c r="N2" s="111"/>
      <c r="O2" s="111"/>
      <c r="P2" s="111"/>
      <c r="Q2" s="111"/>
      <c r="R2" s="35"/>
      <c r="S2" s="111">
        <f>DATE(YEAR(A2),MONTH(A2)+1,1)</f>
        <v>45658</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t="str">
        <f t="shared" si="0"/>
        <v/>
      </c>
      <c r="P4" s="37">
        <f t="shared" si="0"/>
        <v>45597</v>
      </c>
      <c r="Q4" s="37">
        <f t="shared" si="0"/>
        <v>45598</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f t="shared" si="1"/>
        <v>45658</v>
      </c>
      <c r="W4" s="37">
        <f t="shared" si="1"/>
        <v>45659</v>
      </c>
      <c r="X4" s="37">
        <f t="shared" si="1"/>
        <v>45660</v>
      </c>
      <c r="Y4" s="37">
        <f t="shared" si="1"/>
        <v>45661</v>
      </c>
      <c r="Z4" s="38"/>
    </row>
    <row r="5" spans="1:26" s="4" customFormat="1" ht="9" customHeight="1">
      <c r="A5" s="105"/>
      <c r="B5" s="105"/>
      <c r="C5" s="105"/>
      <c r="D5" s="105"/>
      <c r="E5" s="105"/>
      <c r="F5" s="105"/>
      <c r="G5" s="105"/>
      <c r="H5" s="105"/>
      <c r="I5" s="34"/>
      <c r="J5" s="34"/>
      <c r="K5" s="37">
        <f t="shared" si="0"/>
        <v>45599</v>
      </c>
      <c r="L5" s="37">
        <f t="shared" si="0"/>
        <v>45600</v>
      </c>
      <c r="M5" s="37">
        <f t="shared" si="0"/>
        <v>45601</v>
      </c>
      <c r="N5" s="37">
        <f t="shared" si="0"/>
        <v>45602</v>
      </c>
      <c r="O5" s="37">
        <f t="shared" si="0"/>
        <v>45603</v>
      </c>
      <c r="P5" s="37">
        <f t="shared" si="0"/>
        <v>45604</v>
      </c>
      <c r="Q5" s="37">
        <f t="shared" si="0"/>
        <v>45605</v>
      </c>
      <c r="R5" s="35"/>
      <c r="S5" s="37">
        <f t="shared" si="1"/>
        <v>45662</v>
      </c>
      <c r="T5" s="37">
        <f t="shared" si="1"/>
        <v>45663</v>
      </c>
      <c r="U5" s="37">
        <f t="shared" si="1"/>
        <v>45664</v>
      </c>
      <c r="V5" s="37">
        <f t="shared" si="1"/>
        <v>45665</v>
      </c>
      <c r="W5" s="37">
        <f t="shared" si="1"/>
        <v>45666</v>
      </c>
      <c r="X5" s="37">
        <f t="shared" si="1"/>
        <v>45667</v>
      </c>
      <c r="Y5" s="37">
        <f t="shared" si="1"/>
        <v>45668</v>
      </c>
      <c r="Z5" s="38"/>
    </row>
    <row r="6" spans="1:26" s="4" customFormat="1" ht="9" customHeight="1">
      <c r="A6" s="105"/>
      <c r="B6" s="105"/>
      <c r="C6" s="105"/>
      <c r="D6" s="105"/>
      <c r="E6" s="105"/>
      <c r="F6" s="105"/>
      <c r="G6" s="105"/>
      <c r="H6" s="105"/>
      <c r="I6" s="34"/>
      <c r="J6" s="34"/>
      <c r="K6" s="37">
        <f t="shared" si="0"/>
        <v>45606</v>
      </c>
      <c r="L6" s="37">
        <f t="shared" si="0"/>
        <v>45607</v>
      </c>
      <c r="M6" s="37">
        <f t="shared" si="0"/>
        <v>45608</v>
      </c>
      <c r="N6" s="37">
        <f t="shared" si="0"/>
        <v>45609</v>
      </c>
      <c r="O6" s="37">
        <f t="shared" si="0"/>
        <v>45610</v>
      </c>
      <c r="P6" s="37">
        <f t="shared" si="0"/>
        <v>45611</v>
      </c>
      <c r="Q6" s="37">
        <f t="shared" si="0"/>
        <v>45612</v>
      </c>
      <c r="R6" s="35"/>
      <c r="S6" s="37">
        <f t="shared" si="1"/>
        <v>45669</v>
      </c>
      <c r="T6" s="37">
        <f t="shared" si="1"/>
        <v>45670</v>
      </c>
      <c r="U6" s="37">
        <f t="shared" si="1"/>
        <v>45671</v>
      </c>
      <c r="V6" s="37">
        <f t="shared" si="1"/>
        <v>45672</v>
      </c>
      <c r="W6" s="37">
        <f t="shared" si="1"/>
        <v>45673</v>
      </c>
      <c r="X6" s="37">
        <f t="shared" si="1"/>
        <v>45674</v>
      </c>
      <c r="Y6" s="37">
        <f t="shared" si="1"/>
        <v>45675</v>
      </c>
      <c r="Z6" s="38"/>
    </row>
    <row r="7" spans="1:26" s="4" customFormat="1" ht="9" customHeight="1">
      <c r="A7" s="105"/>
      <c r="B7" s="105"/>
      <c r="C7" s="105"/>
      <c r="D7" s="105"/>
      <c r="E7" s="105"/>
      <c r="F7" s="105"/>
      <c r="G7" s="105"/>
      <c r="H7" s="105"/>
      <c r="I7" s="34"/>
      <c r="J7" s="34"/>
      <c r="K7" s="37">
        <f t="shared" si="0"/>
        <v>45613</v>
      </c>
      <c r="L7" s="37">
        <f t="shared" si="0"/>
        <v>45614</v>
      </c>
      <c r="M7" s="37">
        <f t="shared" si="0"/>
        <v>45615</v>
      </c>
      <c r="N7" s="37">
        <f t="shared" si="0"/>
        <v>45616</v>
      </c>
      <c r="O7" s="37">
        <f t="shared" si="0"/>
        <v>45617</v>
      </c>
      <c r="P7" s="37">
        <f t="shared" si="0"/>
        <v>45618</v>
      </c>
      <c r="Q7" s="37">
        <f t="shared" si="0"/>
        <v>45619</v>
      </c>
      <c r="R7" s="35"/>
      <c r="S7" s="37">
        <f t="shared" si="1"/>
        <v>45676</v>
      </c>
      <c r="T7" s="37">
        <f t="shared" si="1"/>
        <v>45677</v>
      </c>
      <c r="U7" s="37">
        <f t="shared" si="1"/>
        <v>45678</v>
      </c>
      <c r="V7" s="37">
        <f t="shared" si="1"/>
        <v>45679</v>
      </c>
      <c r="W7" s="37">
        <f t="shared" si="1"/>
        <v>45680</v>
      </c>
      <c r="X7" s="37">
        <f t="shared" si="1"/>
        <v>45681</v>
      </c>
      <c r="Y7" s="37">
        <f t="shared" si="1"/>
        <v>45682</v>
      </c>
      <c r="Z7" s="38"/>
    </row>
    <row r="8" spans="1:26" s="4" customFormat="1" ht="9" customHeight="1">
      <c r="A8" s="105"/>
      <c r="B8" s="105"/>
      <c r="C8" s="105"/>
      <c r="D8" s="105"/>
      <c r="E8" s="105"/>
      <c r="F8" s="105"/>
      <c r="G8" s="105"/>
      <c r="H8" s="105"/>
      <c r="I8" s="34"/>
      <c r="J8" s="34"/>
      <c r="K8" s="37">
        <f t="shared" si="0"/>
        <v>45620</v>
      </c>
      <c r="L8" s="37">
        <f t="shared" si="0"/>
        <v>45621</v>
      </c>
      <c r="M8" s="37">
        <f t="shared" si="0"/>
        <v>45622</v>
      </c>
      <c r="N8" s="37">
        <f t="shared" si="0"/>
        <v>45623</v>
      </c>
      <c r="O8" s="37">
        <f t="shared" si="0"/>
        <v>45624</v>
      </c>
      <c r="P8" s="37">
        <f t="shared" si="0"/>
        <v>45625</v>
      </c>
      <c r="Q8" s="37">
        <f t="shared" si="0"/>
        <v>45626</v>
      </c>
      <c r="R8" s="35"/>
      <c r="S8" s="37">
        <f t="shared" si="1"/>
        <v>45683</v>
      </c>
      <c r="T8" s="37">
        <f t="shared" si="1"/>
        <v>45684</v>
      </c>
      <c r="U8" s="37">
        <f t="shared" si="1"/>
        <v>45685</v>
      </c>
      <c r="V8" s="37">
        <f t="shared" si="1"/>
        <v>45686</v>
      </c>
      <c r="W8" s="37">
        <f t="shared" si="1"/>
        <v>45687</v>
      </c>
      <c r="X8" s="37">
        <f t="shared" si="1"/>
        <v>45688</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45627</v>
      </c>
      <c r="B11" s="110"/>
      <c r="C11" s="110">
        <f>C12</f>
        <v>45628</v>
      </c>
      <c r="D11" s="110"/>
      <c r="E11" s="110">
        <f>E12</f>
        <v>45629</v>
      </c>
      <c r="F11" s="110"/>
      <c r="G11" s="110">
        <f>G12</f>
        <v>45630</v>
      </c>
      <c r="H11" s="110"/>
      <c r="I11" s="110">
        <f>I12</f>
        <v>45631</v>
      </c>
      <c r="J11" s="110"/>
      <c r="K11" s="110">
        <f>K12</f>
        <v>45632</v>
      </c>
      <c r="L11" s="110"/>
      <c r="M11" s="110"/>
      <c r="N11" s="110"/>
      <c r="O11" s="110"/>
      <c r="P11" s="110"/>
      <c r="Q11" s="110"/>
      <c r="R11" s="110"/>
      <c r="S11" s="110">
        <f>S12</f>
        <v>45633</v>
      </c>
      <c r="T11" s="110"/>
      <c r="U11" s="110"/>
      <c r="V11" s="110"/>
      <c r="W11" s="110"/>
      <c r="X11" s="110"/>
      <c r="Y11" s="110"/>
      <c r="Z11" s="112"/>
    </row>
    <row r="12" spans="1:26" s="1" customFormat="1" ht="18.75">
      <c r="A12" s="26">
        <f>$A$2-(WEEKDAY($A$2,1)-(Dia_de_início-1))-IF((WEEKDAY($A$2,1)-(Dia_de_início-1))&lt;=0,7,0)+1</f>
        <v>45627</v>
      </c>
      <c r="B12" s="12"/>
      <c r="C12" s="27">
        <f>A12+1</f>
        <v>45628</v>
      </c>
      <c r="D12" s="11"/>
      <c r="E12" s="27">
        <f>C12+1</f>
        <v>45629</v>
      </c>
      <c r="F12" s="11"/>
      <c r="G12" s="27">
        <f>E12+1</f>
        <v>45630</v>
      </c>
      <c r="H12" s="11"/>
      <c r="I12" s="27">
        <f>G12+1</f>
        <v>45631</v>
      </c>
      <c r="J12" s="11"/>
      <c r="K12" s="63">
        <f>I12+1</f>
        <v>45632</v>
      </c>
      <c r="L12" s="64"/>
      <c r="M12" s="65"/>
      <c r="N12" s="65"/>
      <c r="O12" s="65"/>
      <c r="P12" s="65"/>
      <c r="Q12" s="65"/>
      <c r="R12" s="66"/>
      <c r="S12" s="70">
        <f>K12+1</f>
        <v>45633</v>
      </c>
      <c r="T12" s="71"/>
      <c r="U12" s="72"/>
      <c r="V12" s="72"/>
      <c r="W12" s="72"/>
      <c r="X12" s="72"/>
      <c r="Y12" s="72"/>
      <c r="Z12" s="73"/>
    </row>
    <row r="13" spans="1:26" s="1" customFormat="1" ht="38.25" customHeight="1">
      <c r="A13" s="60"/>
      <c r="B13" s="61"/>
      <c r="C13" s="76"/>
      <c r="D13" s="77"/>
      <c r="E13" s="76"/>
      <c r="F13" s="77"/>
      <c r="G13" s="76"/>
      <c r="H13" s="77"/>
      <c r="I13" s="76"/>
      <c r="J13" s="77"/>
      <c r="K13" s="122" t="s">
        <v>6</v>
      </c>
      <c r="L13" s="123"/>
      <c r="M13" s="123"/>
      <c r="N13" s="123"/>
      <c r="O13" s="123"/>
      <c r="P13" s="123"/>
      <c r="Q13" s="123"/>
      <c r="R13" s="124"/>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45634</v>
      </c>
      <c r="B18" s="12"/>
      <c r="C18" s="27">
        <f>A18+1</f>
        <v>45635</v>
      </c>
      <c r="D18" s="11"/>
      <c r="E18" s="27">
        <f>C18+1</f>
        <v>45636</v>
      </c>
      <c r="F18" s="11"/>
      <c r="G18" s="27">
        <f>E18+1</f>
        <v>45637</v>
      </c>
      <c r="H18" s="11"/>
      <c r="I18" s="27">
        <f>G18+1</f>
        <v>45638</v>
      </c>
      <c r="J18" s="11"/>
      <c r="K18" s="63">
        <f>I18+1</f>
        <v>45639</v>
      </c>
      <c r="L18" s="64"/>
      <c r="M18" s="65"/>
      <c r="N18" s="65"/>
      <c r="O18" s="65"/>
      <c r="P18" s="65"/>
      <c r="Q18" s="65"/>
      <c r="R18" s="66"/>
      <c r="S18" s="70">
        <f>K18+1</f>
        <v>45640</v>
      </c>
      <c r="T18" s="71"/>
      <c r="U18" s="72"/>
      <c r="V18" s="72"/>
      <c r="W18" s="72"/>
      <c r="X18" s="72"/>
      <c r="Y18" s="72"/>
      <c r="Z18" s="73"/>
    </row>
    <row r="19" spans="1:27" s="1" customFormat="1" ht="77.25" customHeight="1">
      <c r="A19" s="60"/>
      <c r="B19" s="61"/>
      <c r="C19" s="76"/>
      <c r="D19" s="77"/>
      <c r="E19" s="150" t="s">
        <v>54</v>
      </c>
      <c r="F19" s="152"/>
      <c r="G19" s="76"/>
      <c r="H19" s="77"/>
      <c r="I19" s="76"/>
      <c r="J19" s="77"/>
      <c r="K19" s="122" t="s">
        <v>8</v>
      </c>
      <c r="L19" s="123"/>
      <c r="M19" s="123"/>
      <c r="N19" s="123"/>
      <c r="O19" s="123"/>
      <c r="P19" s="123"/>
      <c r="Q19" s="123"/>
      <c r="R19" s="124"/>
      <c r="S19" s="60"/>
      <c r="T19" s="61"/>
      <c r="U19" s="61"/>
      <c r="V19" s="61"/>
      <c r="W19" s="61"/>
      <c r="X19" s="61"/>
      <c r="Y19" s="61"/>
      <c r="Z19" s="62"/>
    </row>
    <row r="20" spans="1:27" s="1" customFormat="1" ht="77.25" customHeight="1">
      <c r="A20" s="60"/>
      <c r="B20" s="61"/>
      <c r="C20" s="76"/>
      <c r="D20" s="77"/>
      <c r="E20" s="76"/>
      <c r="F20" s="77"/>
      <c r="G20" s="76"/>
      <c r="H20" s="77"/>
      <c r="I20" s="76"/>
      <c r="J20" s="77"/>
      <c r="K20" s="96" t="s">
        <v>11</v>
      </c>
      <c r="L20" s="135"/>
      <c r="M20" s="135"/>
      <c r="N20" s="135"/>
      <c r="O20" s="135"/>
      <c r="P20" s="135"/>
      <c r="Q20" s="135"/>
      <c r="R20" s="9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45641</v>
      </c>
      <c r="B24" s="12"/>
      <c r="C24" s="27">
        <f>A24+1</f>
        <v>45642</v>
      </c>
      <c r="D24" s="11"/>
      <c r="E24" s="27">
        <f>C24+1</f>
        <v>45643</v>
      </c>
      <c r="F24" s="11"/>
      <c r="G24" s="27">
        <f>E24+1</f>
        <v>45644</v>
      </c>
      <c r="H24" s="11"/>
      <c r="I24" s="27">
        <f>G24+1</f>
        <v>45645</v>
      </c>
      <c r="J24" s="11"/>
      <c r="K24" s="63">
        <f>I24+1</f>
        <v>45646</v>
      </c>
      <c r="L24" s="64"/>
      <c r="M24" s="65"/>
      <c r="N24" s="65"/>
      <c r="O24" s="65"/>
      <c r="P24" s="65"/>
      <c r="Q24" s="65"/>
      <c r="R24" s="66"/>
      <c r="S24" s="70">
        <f>K24+1</f>
        <v>45647</v>
      </c>
      <c r="T24" s="71"/>
      <c r="U24" s="72"/>
      <c r="V24" s="72"/>
      <c r="W24" s="72"/>
      <c r="X24" s="72"/>
      <c r="Y24" s="72"/>
      <c r="Z24" s="73"/>
    </row>
    <row r="25" spans="1:27" s="1" customFormat="1" ht="55.5" customHeight="1">
      <c r="A25" s="60"/>
      <c r="B25" s="61"/>
      <c r="C25" s="122" t="s">
        <v>9</v>
      </c>
      <c r="D25" s="124"/>
      <c r="E25" s="76"/>
      <c r="F25" s="77"/>
      <c r="G25" s="76"/>
      <c r="H25" s="77"/>
      <c r="I25" s="76"/>
      <c r="J25" s="77"/>
      <c r="K25" s="117" t="s">
        <v>51</v>
      </c>
      <c r="L25" s="134"/>
      <c r="M25" s="134"/>
      <c r="N25" s="134"/>
      <c r="O25" s="134"/>
      <c r="P25" s="134"/>
      <c r="Q25" s="134"/>
      <c r="R25" s="130"/>
      <c r="S25" s="60"/>
      <c r="T25" s="61"/>
      <c r="U25" s="61"/>
      <c r="V25" s="61"/>
      <c r="W25" s="61"/>
      <c r="X25" s="61"/>
      <c r="Y25" s="61"/>
      <c r="Z25" s="62"/>
    </row>
    <row r="26" spans="1:27" s="1" customFormat="1" ht="85.5" customHeight="1">
      <c r="A26" s="60"/>
      <c r="B26" s="61"/>
      <c r="C26" s="122" t="s">
        <v>10</v>
      </c>
      <c r="D26" s="124"/>
      <c r="E26" s="76"/>
      <c r="F26" s="77"/>
      <c r="G26" s="76"/>
      <c r="H26" s="77"/>
      <c r="I26" s="76"/>
      <c r="J26" s="77"/>
      <c r="K26" s="117" t="s">
        <v>52</v>
      </c>
      <c r="L26" s="134"/>
      <c r="M26" s="134"/>
      <c r="N26" s="134"/>
      <c r="O26" s="134"/>
      <c r="P26" s="134"/>
      <c r="Q26" s="134"/>
      <c r="R26" s="130"/>
      <c r="S26" s="60"/>
      <c r="T26" s="61"/>
      <c r="U26" s="61"/>
      <c r="V26" s="61"/>
      <c r="W26" s="61"/>
      <c r="X26" s="61"/>
      <c r="Y26" s="61"/>
      <c r="Z26" s="62"/>
    </row>
    <row r="27" spans="1:27" s="1" customFormat="1" ht="84.75" customHeight="1">
      <c r="A27" s="60"/>
      <c r="B27" s="61"/>
      <c r="C27" s="76"/>
      <c r="D27" s="77"/>
      <c r="E27" s="76"/>
      <c r="F27" s="77"/>
      <c r="G27" s="76"/>
      <c r="H27" s="77"/>
      <c r="I27" s="76"/>
      <c r="J27" s="77"/>
      <c r="K27" s="122" t="s">
        <v>32</v>
      </c>
      <c r="L27" s="123"/>
      <c r="M27" s="123"/>
      <c r="N27" s="123"/>
      <c r="O27" s="123"/>
      <c r="P27" s="123"/>
      <c r="Q27" s="123"/>
      <c r="R27" s="124"/>
      <c r="S27" s="60"/>
      <c r="T27" s="61"/>
      <c r="U27" s="61"/>
      <c r="V27" s="61"/>
      <c r="W27" s="61"/>
      <c r="X27" s="61"/>
      <c r="Y27" s="61"/>
      <c r="Z27" s="62"/>
    </row>
    <row r="28" spans="1:27" s="1" customFormat="1" ht="63" customHeight="1">
      <c r="A28" s="60"/>
      <c r="B28" s="61"/>
      <c r="C28" s="76"/>
      <c r="D28" s="77"/>
      <c r="E28" s="76"/>
      <c r="F28" s="77"/>
      <c r="G28" s="76"/>
      <c r="H28" s="77"/>
      <c r="I28" s="76"/>
      <c r="J28" s="77"/>
      <c r="K28" s="122" t="s">
        <v>12</v>
      </c>
      <c r="L28" s="123"/>
      <c r="M28" s="123"/>
      <c r="N28" s="123"/>
      <c r="O28" s="123"/>
      <c r="P28" s="123"/>
      <c r="Q28" s="123"/>
      <c r="R28" s="124"/>
      <c r="S28" s="60"/>
      <c r="T28" s="61"/>
      <c r="U28" s="61"/>
      <c r="V28" s="61"/>
      <c r="W28" s="61"/>
      <c r="X28" s="61"/>
      <c r="Y28" s="61"/>
      <c r="Z28" s="62"/>
    </row>
    <row r="29" spans="1:27" s="1" customFormat="1" ht="63" customHeight="1">
      <c r="A29" s="28"/>
      <c r="B29" s="29"/>
      <c r="C29" s="31"/>
      <c r="D29" s="32"/>
      <c r="E29" s="31"/>
      <c r="F29" s="32"/>
      <c r="G29" s="31"/>
      <c r="H29" s="32"/>
      <c r="I29" s="31"/>
      <c r="J29" s="32"/>
      <c r="K29" s="117" t="s">
        <v>53</v>
      </c>
      <c r="L29" s="145"/>
      <c r="M29" s="145"/>
      <c r="N29" s="145"/>
      <c r="O29" s="145"/>
      <c r="P29" s="145"/>
      <c r="Q29" s="145"/>
      <c r="R29" s="118"/>
      <c r="S29" s="28"/>
      <c r="T29" s="29"/>
      <c r="U29" s="29"/>
      <c r="V29" s="29"/>
      <c r="W29" s="29"/>
      <c r="X29" s="29"/>
      <c r="Y29" s="29"/>
      <c r="Z29" s="30"/>
    </row>
    <row r="30" spans="1:27" s="1" customFormat="1" ht="63" customHeight="1">
      <c r="A30" s="28"/>
      <c r="B30" s="29"/>
      <c r="C30" s="31"/>
      <c r="D30" s="32"/>
      <c r="E30" s="31"/>
      <c r="F30" s="32"/>
      <c r="G30" s="31"/>
      <c r="H30" s="32"/>
      <c r="I30" s="31"/>
      <c r="J30" s="32"/>
      <c r="K30" s="96" t="s">
        <v>13</v>
      </c>
      <c r="L30" s="146"/>
      <c r="M30" s="146"/>
      <c r="N30" s="146"/>
      <c r="O30" s="146"/>
      <c r="P30" s="146"/>
      <c r="Q30" s="146"/>
      <c r="R30" s="147"/>
      <c r="S30" s="28"/>
      <c r="T30" s="29"/>
      <c r="U30" s="29"/>
      <c r="V30" s="29"/>
      <c r="W30" s="29"/>
      <c r="X30" s="29"/>
      <c r="Y30" s="29"/>
      <c r="Z30" s="30"/>
    </row>
    <row r="31" spans="1:27" s="2" customFormat="1">
      <c r="A31" s="57"/>
      <c r="B31" s="58"/>
      <c r="C31" s="74"/>
      <c r="D31" s="75"/>
      <c r="E31" s="74"/>
      <c r="F31" s="75"/>
      <c r="G31" s="74"/>
      <c r="H31" s="75"/>
      <c r="I31" s="74"/>
      <c r="J31" s="75"/>
      <c r="K31" s="74"/>
      <c r="L31" s="91"/>
      <c r="M31" s="91"/>
      <c r="N31" s="91"/>
      <c r="O31" s="91"/>
      <c r="P31" s="91"/>
      <c r="Q31" s="91"/>
      <c r="R31" s="75"/>
      <c r="S31" s="57"/>
      <c r="T31" s="58"/>
      <c r="U31" s="58"/>
      <c r="V31" s="58"/>
      <c r="W31" s="58"/>
      <c r="X31" s="58"/>
      <c r="Y31" s="58"/>
      <c r="Z31" s="59"/>
      <c r="AA31" s="1"/>
    </row>
    <row r="32" spans="1:27" s="1" customFormat="1" ht="18.75">
      <c r="A32" s="26">
        <f>S24+1</f>
        <v>45648</v>
      </c>
      <c r="B32" s="12"/>
      <c r="C32" s="27">
        <f>A32+1</f>
        <v>45649</v>
      </c>
      <c r="D32" s="11"/>
      <c r="E32" s="27">
        <f>C32+1</f>
        <v>45650</v>
      </c>
      <c r="F32" s="11"/>
      <c r="G32" s="27">
        <f>E32+1</f>
        <v>45651</v>
      </c>
      <c r="H32" s="11"/>
      <c r="I32" s="27">
        <f>G32+1</f>
        <v>45652</v>
      </c>
      <c r="J32" s="11"/>
      <c r="K32" s="63">
        <f>I32+1</f>
        <v>45653</v>
      </c>
      <c r="L32" s="64"/>
      <c r="M32" s="65"/>
      <c r="N32" s="65"/>
      <c r="O32" s="65"/>
      <c r="P32" s="65"/>
      <c r="Q32" s="65"/>
      <c r="R32" s="66"/>
      <c r="S32" s="70">
        <f>K32+1</f>
        <v>45654</v>
      </c>
      <c r="T32" s="71"/>
      <c r="U32" s="72"/>
      <c r="V32" s="72"/>
      <c r="W32" s="72"/>
      <c r="X32" s="72"/>
      <c r="Y32" s="72"/>
      <c r="Z32" s="73"/>
    </row>
    <row r="33" spans="1:27" s="1" customFormat="1" ht="47.25" customHeight="1">
      <c r="A33" s="60"/>
      <c r="B33" s="61"/>
      <c r="C33" s="76"/>
      <c r="D33" s="77"/>
      <c r="E33" s="122" t="s">
        <v>15</v>
      </c>
      <c r="F33" s="124"/>
      <c r="G33" s="148" t="s">
        <v>55</v>
      </c>
      <c r="H33" s="149"/>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1" customFormat="1">
      <c r="A35" s="60"/>
      <c r="B35" s="61"/>
      <c r="C35" s="76"/>
      <c r="D35" s="77"/>
      <c r="E35" s="76"/>
      <c r="F35" s="77"/>
      <c r="G35" s="76"/>
      <c r="H35" s="77"/>
      <c r="I35" s="76"/>
      <c r="J35" s="77"/>
      <c r="K35" s="76"/>
      <c r="L35" s="90"/>
      <c r="M35" s="90"/>
      <c r="N35" s="90"/>
      <c r="O35" s="90"/>
      <c r="P35" s="90"/>
      <c r="Q35" s="90"/>
      <c r="R35" s="77"/>
      <c r="S35" s="60"/>
      <c r="T35" s="61"/>
      <c r="U35" s="61"/>
      <c r="V35" s="61"/>
      <c r="W35" s="61"/>
      <c r="X35" s="61"/>
      <c r="Y35" s="61"/>
      <c r="Z35" s="62"/>
    </row>
    <row r="36" spans="1:27" s="1" customFormat="1">
      <c r="A36" s="60"/>
      <c r="B36" s="61"/>
      <c r="C36" s="76"/>
      <c r="D36" s="77"/>
      <c r="E36" s="76"/>
      <c r="F36" s="77"/>
      <c r="G36" s="76"/>
      <c r="H36" s="77"/>
      <c r="I36" s="76"/>
      <c r="J36" s="77"/>
      <c r="K36" s="76"/>
      <c r="L36" s="90"/>
      <c r="M36" s="90"/>
      <c r="N36" s="90"/>
      <c r="O36" s="90"/>
      <c r="P36" s="90"/>
      <c r="Q36" s="90"/>
      <c r="R36" s="77"/>
      <c r="S36" s="60"/>
      <c r="T36" s="61"/>
      <c r="U36" s="61"/>
      <c r="V36" s="61"/>
      <c r="W36" s="61"/>
      <c r="X36" s="61"/>
      <c r="Y36" s="61"/>
      <c r="Z36" s="62"/>
    </row>
    <row r="37" spans="1:27" s="2" customFormat="1">
      <c r="A37" s="57"/>
      <c r="B37" s="58"/>
      <c r="C37" s="74"/>
      <c r="D37" s="75"/>
      <c r="E37" s="74"/>
      <c r="F37" s="75"/>
      <c r="G37" s="74"/>
      <c r="H37" s="75"/>
      <c r="I37" s="74"/>
      <c r="J37" s="75"/>
      <c r="K37" s="74"/>
      <c r="L37" s="91"/>
      <c r="M37" s="91"/>
      <c r="N37" s="91"/>
      <c r="O37" s="91"/>
      <c r="P37" s="91"/>
      <c r="Q37" s="91"/>
      <c r="R37" s="75"/>
      <c r="S37" s="57"/>
      <c r="T37" s="58"/>
      <c r="U37" s="58"/>
      <c r="V37" s="58"/>
      <c r="W37" s="58"/>
      <c r="X37" s="58"/>
      <c r="Y37" s="58"/>
      <c r="Z37" s="59"/>
      <c r="AA37" s="1"/>
    </row>
    <row r="38" spans="1:27" s="1" customFormat="1" ht="18.75">
      <c r="A38" s="26">
        <f>S32+1</f>
        <v>45655</v>
      </c>
      <c r="B38" s="12"/>
      <c r="C38" s="27">
        <f>A38+1</f>
        <v>45656</v>
      </c>
      <c r="D38" s="11"/>
      <c r="E38" s="27">
        <f>C38+1</f>
        <v>45657</v>
      </c>
      <c r="F38" s="11"/>
      <c r="G38" s="27">
        <f>E38+1</f>
        <v>45658</v>
      </c>
      <c r="H38" s="11"/>
      <c r="I38" s="27">
        <f>G38+1</f>
        <v>45659</v>
      </c>
      <c r="J38" s="11"/>
      <c r="K38" s="63">
        <f>I38+1</f>
        <v>45660</v>
      </c>
      <c r="L38" s="64"/>
      <c r="M38" s="65"/>
      <c r="N38" s="65"/>
      <c r="O38" s="65"/>
      <c r="P38" s="65"/>
      <c r="Q38" s="65"/>
      <c r="R38" s="66"/>
      <c r="S38" s="70">
        <f>K38+1</f>
        <v>45661</v>
      </c>
      <c r="T38" s="71"/>
      <c r="U38" s="72"/>
      <c r="V38" s="72"/>
      <c r="W38" s="72"/>
      <c r="X38" s="72"/>
      <c r="Y38" s="72"/>
      <c r="Z38" s="73"/>
    </row>
    <row r="39" spans="1:27" s="1" customFormat="1" ht="42" customHeight="1">
      <c r="A39" s="60"/>
      <c r="B39" s="61"/>
      <c r="C39" s="76"/>
      <c r="D39" s="77"/>
      <c r="E39" s="122" t="s">
        <v>23</v>
      </c>
      <c r="F39" s="124"/>
      <c r="G39" s="76"/>
      <c r="H39" s="77"/>
      <c r="I39" s="76"/>
      <c r="J39" s="77"/>
      <c r="K39" s="76"/>
      <c r="L39" s="90"/>
      <c r="M39" s="90"/>
      <c r="N39" s="90"/>
      <c r="O39" s="90"/>
      <c r="P39" s="90"/>
      <c r="Q39" s="90"/>
      <c r="R39" s="77"/>
      <c r="S39" s="60"/>
      <c r="T39" s="61"/>
      <c r="U39" s="61"/>
      <c r="V39" s="61"/>
      <c r="W39" s="61"/>
      <c r="X39" s="61"/>
      <c r="Y39" s="61"/>
      <c r="Z39" s="62"/>
    </row>
    <row r="40" spans="1:27" s="1" customFormat="1" ht="42" customHeight="1">
      <c r="A40" s="60"/>
      <c r="B40" s="61"/>
      <c r="C40" s="76"/>
      <c r="D40" s="77"/>
      <c r="E40" s="122" t="s">
        <v>24</v>
      </c>
      <c r="F40" s="124"/>
      <c r="G40" s="76"/>
      <c r="H40" s="77"/>
      <c r="I40" s="76"/>
      <c r="J40" s="77"/>
      <c r="K40" s="76"/>
      <c r="L40" s="90"/>
      <c r="M40" s="90"/>
      <c r="N40" s="90"/>
      <c r="O40" s="90"/>
      <c r="P40" s="90"/>
      <c r="Q40" s="90"/>
      <c r="R40" s="77"/>
      <c r="S40" s="60"/>
      <c r="T40" s="61"/>
      <c r="U40" s="61"/>
      <c r="V40" s="61"/>
      <c r="W40" s="61"/>
      <c r="X40" s="61"/>
      <c r="Y40" s="61"/>
      <c r="Z40" s="62"/>
    </row>
    <row r="41" spans="1:27" s="1" customFormat="1" ht="42" customHeight="1">
      <c r="A41" s="60"/>
      <c r="B41" s="61"/>
      <c r="C41" s="76"/>
      <c r="D41" s="77"/>
      <c r="E41" s="122" t="s">
        <v>25</v>
      </c>
      <c r="F41" s="124"/>
      <c r="G41" s="76"/>
      <c r="H41" s="77"/>
      <c r="I41" s="76"/>
      <c r="J41" s="77"/>
      <c r="K41" s="76"/>
      <c r="L41" s="90"/>
      <c r="M41" s="90"/>
      <c r="N41" s="90"/>
      <c r="O41" s="90"/>
      <c r="P41" s="90"/>
      <c r="Q41" s="90"/>
      <c r="R41" s="77"/>
      <c r="S41" s="60"/>
      <c r="T41" s="61"/>
      <c r="U41" s="61"/>
      <c r="V41" s="61"/>
      <c r="W41" s="61"/>
      <c r="X41" s="61"/>
      <c r="Y41" s="61"/>
      <c r="Z41" s="62"/>
    </row>
    <row r="42" spans="1:27" s="1" customFormat="1">
      <c r="A42" s="60"/>
      <c r="B42" s="61"/>
      <c r="C42" s="76"/>
      <c r="D42" s="77"/>
      <c r="E42" s="76"/>
      <c r="F42" s="77"/>
      <c r="G42" s="76"/>
      <c r="H42" s="77"/>
      <c r="I42" s="76"/>
      <c r="J42" s="77"/>
      <c r="K42" s="76"/>
      <c r="L42" s="90"/>
      <c r="M42" s="90"/>
      <c r="N42" s="90"/>
      <c r="O42" s="90"/>
      <c r="P42" s="90"/>
      <c r="Q42" s="90"/>
      <c r="R42" s="77"/>
      <c r="S42" s="60"/>
      <c r="T42" s="61"/>
      <c r="U42" s="61"/>
      <c r="V42" s="61"/>
      <c r="W42" s="61"/>
      <c r="X42" s="61"/>
      <c r="Y42" s="61"/>
      <c r="Z42" s="62"/>
    </row>
    <row r="43" spans="1:27" s="2" customFormat="1">
      <c r="A43" s="57"/>
      <c r="B43" s="58"/>
      <c r="C43" s="74"/>
      <c r="D43" s="75"/>
      <c r="E43" s="74"/>
      <c r="F43" s="75"/>
      <c r="G43" s="74"/>
      <c r="H43" s="75"/>
      <c r="I43" s="74"/>
      <c r="J43" s="75"/>
      <c r="K43" s="74"/>
      <c r="L43" s="91"/>
      <c r="M43" s="91"/>
      <c r="N43" s="91"/>
      <c r="O43" s="91"/>
      <c r="P43" s="91"/>
      <c r="Q43" s="91"/>
      <c r="R43" s="75"/>
      <c r="S43" s="57"/>
      <c r="T43" s="58"/>
      <c r="U43" s="58"/>
      <c r="V43" s="58"/>
      <c r="W43" s="58"/>
      <c r="X43" s="58"/>
      <c r="Y43" s="58"/>
      <c r="Z43" s="59"/>
      <c r="AA43" s="1"/>
    </row>
    <row r="44" spans="1:27" ht="18.75">
      <c r="A44" s="26">
        <f>S38+1</f>
        <v>45662</v>
      </c>
      <c r="B44" s="12"/>
      <c r="C44" s="27">
        <f>A44+1</f>
        <v>45663</v>
      </c>
      <c r="D44" s="11"/>
      <c r="E44" s="13" t="s">
        <v>0</v>
      </c>
      <c r="F44" s="14"/>
      <c r="G44" s="14"/>
      <c r="H44" s="14"/>
      <c r="I44" s="14"/>
      <c r="J44" s="14"/>
      <c r="K44" s="14"/>
      <c r="L44" s="14"/>
      <c r="M44" s="14"/>
      <c r="N44" s="14"/>
      <c r="O44" s="14"/>
      <c r="P44" s="14"/>
      <c r="Q44" s="14"/>
      <c r="R44" s="14"/>
      <c r="S44" s="14"/>
      <c r="T44" s="14"/>
      <c r="U44" s="14"/>
      <c r="V44" s="14"/>
      <c r="W44" s="14"/>
      <c r="X44" s="14"/>
      <c r="Y44" s="14"/>
      <c r="Z44" s="9"/>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8"/>
    </row>
    <row r="46" spans="1:27">
      <c r="A46" s="60"/>
      <c r="B46" s="61"/>
      <c r="C46" s="76"/>
      <c r="D46" s="77"/>
      <c r="E46" s="15"/>
      <c r="F46" s="6"/>
      <c r="G46" s="6"/>
      <c r="H46" s="6"/>
      <c r="I46" s="6"/>
      <c r="J46" s="6"/>
      <c r="K46" s="6"/>
      <c r="L46" s="6"/>
      <c r="M46" s="6"/>
      <c r="N46" s="6"/>
      <c r="O46" s="6"/>
      <c r="P46" s="6"/>
      <c r="Q46" s="6"/>
      <c r="R46" s="6"/>
      <c r="S46" s="6"/>
      <c r="T46" s="6"/>
      <c r="U46" s="6"/>
      <c r="V46" s="6"/>
      <c r="W46" s="6"/>
      <c r="X46" s="6"/>
      <c r="Y46" s="6"/>
      <c r="Z46" s="7"/>
    </row>
    <row r="47" spans="1:27">
      <c r="A47" s="60"/>
      <c r="B47" s="61"/>
      <c r="C47" s="76"/>
      <c r="D47" s="77"/>
      <c r="E47" s="15"/>
      <c r="F47" s="6"/>
      <c r="G47" s="6"/>
      <c r="H47" s="6"/>
      <c r="I47" s="6"/>
      <c r="J47" s="6"/>
      <c r="K47" s="6"/>
      <c r="L47" s="6"/>
      <c r="M47" s="6"/>
      <c r="N47" s="6"/>
      <c r="O47" s="6"/>
      <c r="P47" s="6"/>
      <c r="Q47" s="6"/>
      <c r="R47" s="6"/>
      <c r="S47" s="6"/>
      <c r="T47" s="6"/>
      <c r="U47" s="6"/>
      <c r="V47" s="6"/>
      <c r="W47" s="6"/>
      <c r="X47" s="6"/>
      <c r="Y47" s="6"/>
      <c r="Z47" s="7"/>
    </row>
    <row r="48" spans="1:27">
      <c r="A48" s="60"/>
      <c r="B48" s="61"/>
      <c r="C48" s="76"/>
      <c r="D48" s="77"/>
      <c r="E48" s="15"/>
      <c r="F48" s="6"/>
      <c r="G48" s="6"/>
      <c r="H48" s="6"/>
      <c r="I48" s="6"/>
      <c r="J48" s="6"/>
      <c r="K48" s="115"/>
      <c r="L48" s="115"/>
      <c r="M48" s="115"/>
      <c r="N48" s="115"/>
      <c r="O48" s="115"/>
      <c r="P48" s="115"/>
      <c r="Q48" s="115"/>
      <c r="R48" s="115"/>
      <c r="S48" s="115"/>
      <c r="T48" s="115"/>
      <c r="U48" s="115"/>
      <c r="V48" s="115"/>
      <c r="W48" s="115"/>
      <c r="X48" s="115"/>
      <c r="Y48" s="115"/>
      <c r="Z48" s="116"/>
    </row>
    <row r="49" spans="1:26" s="1" customFormat="1">
      <c r="A49" s="57"/>
      <c r="B49" s="58"/>
      <c r="C49" s="74"/>
      <c r="D49" s="75"/>
      <c r="E49" s="16"/>
      <c r="F49" s="17"/>
      <c r="G49" s="17"/>
      <c r="H49" s="17"/>
      <c r="I49" s="17"/>
      <c r="J49" s="17"/>
      <c r="K49" s="113"/>
      <c r="L49" s="113"/>
      <c r="M49" s="113"/>
      <c r="N49" s="113"/>
      <c r="O49" s="113"/>
      <c r="P49" s="113"/>
      <c r="Q49" s="113"/>
      <c r="R49" s="113"/>
      <c r="S49" s="113"/>
      <c r="T49" s="113"/>
      <c r="U49" s="113"/>
      <c r="V49" s="113"/>
      <c r="W49" s="113"/>
      <c r="X49" s="113"/>
      <c r="Y49" s="113"/>
      <c r="Z49" s="114"/>
    </row>
  </sheetData>
  <mergeCells count="219">
    <mergeCell ref="A48:B48"/>
    <mergeCell ref="C48:D48"/>
    <mergeCell ref="K48:Z48"/>
    <mergeCell ref="A49:B49"/>
    <mergeCell ref="C49:D49"/>
    <mergeCell ref="K49:Z49"/>
    <mergeCell ref="S43:Z43"/>
    <mergeCell ref="A45:B45"/>
    <mergeCell ref="C45:D45"/>
    <mergeCell ref="A46:B46"/>
    <mergeCell ref="C46:D46"/>
    <mergeCell ref="A47:B47"/>
    <mergeCell ref="C47:D47"/>
    <mergeCell ref="A43:B43"/>
    <mergeCell ref="C43:D43"/>
    <mergeCell ref="E43:F43"/>
    <mergeCell ref="G43:H43"/>
    <mergeCell ref="I43:J43"/>
    <mergeCell ref="K43:R43"/>
    <mergeCell ref="A40:B40"/>
    <mergeCell ref="C40:D40"/>
    <mergeCell ref="E40:F40"/>
    <mergeCell ref="G40:H40"/>
    <mergeCell ref="I40:J40"/>
    <mergeCell ref="K40:R40"/>
    <mergeCell ref="S40:Z40"/>
    <mergeCell ref="S41:Z41"/>
    <mergeCell ref="A42:B42"/>
    <mergeCell ref="C42:D42"/>
    <mergeCell ref="E42:F42"/>
    <mergeCell ref="G42:H42"/>
    <mergeCell ref="I42:J42"/>
    <mergeCell ref="K42:R42"/>
    <mergeCell ref="S42:Z42"/>
    <mergeCell ref="A41:B41"/>
    <mergeCell ref="C41:D41"/>
    <mergeCell ref="E41:F41"/>
    <mergeCell ref="G41:H41"/>
    <mergeCell ref="I41:J41"/>
    <mergeCell ref="K41:R41"/>
    <mergeCell ref="S37:Z37"/>
    <mergeCell ref="K38:L38"/>
    <mergeCell ref="M38:R38"/>
    <mergeCell ref="S38:T38"/>
    <mergeCell ref="U38:Z38"/>
    <mergeCell ref="A39:B39"/>
    <mergeCell ref="C39:D39"/>
    <mergeCell ref="E39:F39"/>
    <mergeCell ref="G39:H39"/>
    <mergeCell ref="I39:J39"/>
    <mergeCell ref="A37:B37"/>
    <mergeCell ref="C37:D37"/>
    <mergeCell ref="E37:F37"/>
    <mergeCell ref="G37:H37"/>
    <mergeCell ref="I37:J37"/>
    <mergeCell ref="K37:R37"/>
    <mergeCell ref="K39:R39"/>
    <mergeCell ref="S39:Z39"/>
    <mergeCell ref="A34:B34"/>
    <mergeCell ref="C34:D34"/>
    <mergeCell ref="E34:F34"/>
    <mergeCell ref="G34:H34"/>
    <mergeCell ref="I34:J34"/>
    <mergeCell ref="K34:R34"/>
    <mergeCell ref="S34:Z34"/>
    <mergeCell ref="S35:Z35"/>
    <mergeCell ref="A36:B36"/>
    <mergeCell ref="C36:D36"/>
    <mergeCell ref="E36:F36"/>
    <mergeCell ref="G36:H36"/>
    <mergeCell ref="I36:J36"/>
    <mergeCell ref="K36:R36"/>
    <mergeCell ref="S36:Z36"/>
    <mergeCell ref="A35:B35"/>
    <mergeCell ref="C35:D35"/>
    <mergeCell ref="E35:F35"/>
    <mergeCell ref="G35:H35"/>
    <mergeCell ref="I35:J35"/>
    <mergeCell ref="K35:R35"/>
    <mergeCell ref="S31:Z31"/>
    <mergeCell ref="K32:L32"/>
    <mergeCell ref="M32:R32"/>
    <mergeCell ref="S32:T32"/>
    <mergeCell ref="U32:Z32"/>
    <mergeCell ref="A33:B33"/>
    <mergeCell ref="C33:D33"/>
    <mergeCell ref="E33:F33"/>
    <mergeCell ref="G33:H33"/>
    <mergeCell ref="I33:J33"/>
    <mergeCell ref="A31:B31"/>
    <mergeCell ref="C31:D31"/>
    <mergeCell ref="E31:F31"/>
    <mergeCell ref="G31:H31"/>
    <mergeCell ref="I31:J31"/>
    <mergeCell ref="K31:R31"/>
    <mergeCell ref="K33:R33"/>
    <mergeCell ref="S33:Z33"/>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A13:B13"/>
    <mergeCell ref="C13:D13"/>
    <mergeCell ref="E13:F13"/>
    <mergeCell ref="G13:H13"/>
    <mergeCell ref="I13:J13"/>
    <mergeCell ref="K13:R13"/>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K29:R29"/>
    <mergeCell ref="K30:R30"/>
    <mergeCell ref="A2:H8"/>
    <mergeCell ref="K2:Q2"/>
    <mergeCell ref="S2:Y2"/>
    <mergeCell ref="A11:B11"/>
    <mergeCell ref="C11:D11"/>
    <mergeCell ref="E11:F11"/>
    <mergeCell ref="G11:H11"/>
    <mergeCell ref="I11:J11"/>
    <mergeCell ref="K11:R11"/>
    <mergeCell ref="S11:Z11"/>
    <mergeCell ref="S13:Z13"/>
    <mergeCell ref="A14:B14"/>
    <mergeCell ref="C14:D14"/>
    <mergeCell ref="E14:F14"/>
    <mergeCell ref="G14:H14"/>
    <mergeCell ref="I14:J14"/>
    <mergeCell ref="K14:R14"/>
    <mergeCell ref="S14:Z14"/>
    <mergeCell ref="K12:L12"/>
    <mergeCell ref="M12:R12"/>
    <mergeCell ref="S12:T12"/>
    <mergeCell ref="U12:Z12"/>
  </mergeCells>
  <conditionalFormatting sqref="A12 C12 E12 G12 K12 S12 A18 C18 E18 G18 I18 K18 S18 A24 C24 E24 G24 I24 K24 S24 A32 C32 E32 G32 I32 K32 S32 A38 C38 E38 G38 I38 K38 S38 A44 C44">
    <cfRule type="expression" dxfId="3" priority="3">
      <formula>MONTH(A12)&lt;&gt;MONTH($A$2)</formula>
    </cfRule>
    <cfRule type="expression" dxfId="2" priority="4">
      <formula>OR(WEEKDAY(A12,1)=1,WEEKDAY(A12,1)=7)</formula>
    </cfRule>
  </conditionalFormatting>
  <conditionalFormatting sqref="I12">
    <cfRule type="expression" dxfId="1" priority="1">
      <formula>MONTH(I12)&lt;&gt;MONTH($A$2)</formula>
    </cfRule>
    <cfRule type="expression" dxfId="0"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3"/>
  <sheetViews>
    <sheetView showGridLines="0" workbookViewId="0">
      <pane ySplit="11" topLeftCell="A39" activePane="bottomLeft" state="frozen"/>
      <selection pane="bottomLeft" activeCell="E25" sqref="E25:F2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DATE(JAN!AI20,JAN!AI22+1,1)</f>
        <v>45323</v>
      </c>
      <c r="B2" s="105"/>
      <c r="C2" s="105"/>
      <c r="D2" s="105"/>
      <c r="E2" s="105"/>
      <c r="F2" s="105"/>
      <c r="G2" s="105"/>
      <c r="H2" s="105"/>
      <c r="I2" s="34"/>
      <c r="J2" s="34"/>
      <c r="K2" s="111">
        <f>DATE(YEAR(A2),MONTH(A2)-1,1)</f>
        <v>45292</v>
      </c>
      <c r="L2" s="111"/>
      <c r="M2" s="111"/>
      <c r="N2" s="111"/>
      <c r="O2" s="111"/>
      <c r="P2" s="111"/>
      <c r="Q2" s="111"/>
      <c r="R2" s="35"/>
      <c r="S2" s="111">
        <f>DATE(YEAR(A2),MONTH(A2)+1,1)</f>
        <v>45352</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f t="shared" si="0"/>
        <v>45292</v>
      </c>
      <c r="M4" s="37">
        <f t="shared" si="0"/>
        <v>45293</v>
      </c>
      <c r="N4" s="37">
        <f t="shared" si="0"/>
        <v>45294</v>
      </c>
      <c r="O4" s="37">
        <f t="shared" si="0"/>
        <v>45295</v>
      </c>
      <c r="P4" s="37">
        <f t="shared" si="0"/>
        <v>45296</v>
      </c>
      <c r="Q4" s="37">
        <f t="shared" si="0"/>
        <v>45297</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t="str">
        <f t="shared" si="1"/>
        <v/>
      </c>
      <c r="W4" s="37" t="str">
        <f t="shared" si="1"/>
        <v/>
      </c>
      <c r="X4" s="37">
        <f t="shared" si="1"/>
        <v>45352</v>
      </c>
      <c r="Y4" s="37">
        <f t="shared" si="1"/>
        <v>45353</v>
      </c>
      <c r="Z4" s="38"/>
    </row>
    <row r="5" spans="1:26" s="4" customFormat="1" ht="9" customHeight="1">
      <c r="A5" s="105"/>
      <c r="B5" s="105"/>
      <c r="C5" s="105"/>
      <c r="D5" s="105"/>
      <c r="E5" s="105"/>
      <c r="F5" s="105"/>
      <c r="G5" s="105"/>
      <c r="H5" s="105"/>
      <c r="I5" s="34"/>
      <c r="J5" s="34"/>
      <c r="K5" s="37">
        <f t="shared" si="0"/>
        <v>45298</v>
      </c>
      <c r="L5" s="37">
        <f t="shared" si="0"/>
        <v>45299</v>
      </c>
      <c r="M5" s="37">
        <f t="shared" si="0"/>
        <v>45300</v>
      </c>
      <c r="N5" s="37">
        <f t="shared" si="0"/>
        <v>45301</v>
      </c>
      <c r="O5" s="37">
        <f t="shared" si="0"/>
        <v>45302</v>
      </c>
      <c r="P5" s="37">
        <f t="shared" si="0"/>
        <v>45303</v>
      </c>
      <c r="Q5" s="37">
        <f t="shared" si="0"/>
        <v>45304</v>
      </c>
      <c r="R5" s="35"/>
      <c r="S5" s="37">
        <f t="shared" si="1"/>
        <v>45354</v>
      </c>
      <c r="T5" s="37">
        <f t="shared" si="1"/>
        <v>45355</v>
      </c>
      <c r="U5" s="37">
        <f t="shared" si="1"/>
        <v>45356</v>
      </c>
      <c r="V5" s="37">
        <f t="shared" si="1"/>
        <v>45357</v>
      </c>
      <c r="W5" s="37">
        <f t="shared" si="1"/>
        <v>45358</v>
      </c>
      <c r="X5" s="37">
        <f t="shared" si="1"/>
        <v>45359</v>
      </c>
      <c r="Y5" s="37">
        <f t="shared" si="1"/>
        <v>45360</v>
      </c>
      <c r="Z5" s="38"/>
    </row>
    <row r="6" spans="1:26" s="4" customFormat="1" ht="9" customHeight="1">
      <c r="A6" s="105"/>
      <c r="B6" s="105"/>
      <c r="C6" s="105"/>
      <c r="D6" s="105"/>
      <c r="E6" s="105"/>
      <c r="F6" s="105"/>
      <c r="G6" s="105"/>
      <c r="H6" s="105"/>
      <c r="I6" s="34"/>
      <c r="J6" s="34"/>
      <c r="K6" s="37">
        <f t="shared" si="0"/>
        <v>45305</v>
      </c>
      <c r="L6" s="37">
        <f t="shared" si="0"/>
        <v>45306</v>
      </c>
      <c r="M6" s="37">
        <f t="shared" si="0"/>
        <v>45307</v>
      </c>
      <c r="N6" s="37">
        <f t="shared" si="0"/>
        <v>45308</v>
      </c>
      <c r="O6" s="37">
        <f t="shared" si="0"/>
        <v>45309</v>
      </c>
      <c r="P6" s="37">
        <f t="shared" si="0"/>
        <v>45310</v>
      </c>
      <c r="Q6" s="37">
        <f t="shared" si="0"/>
        <v>45311</v>
      </c>
      <c r="R6" s="35"/>
      <c r="S6" s="37">
        <f t="shared" si="1"/>
        <v>45361</v>
      </c>
      <c r="T6" s="37">
        <f t="shared" si="1"/>
        <v>45362</v>
      </c>
      <c r="U6" s="37">
        <f t="shared" si="1"/>
        <v>45363</v>
      </c>
      <c r="V6" s="37">
        <f t="shared" si="1"/>
        <v>45364</v>
      </c>
      <c r="W6" s="37">
        <f t="shared" si="1"/>
        <v>45365</v>
      </c>
      <c r="X6" s="37">
        <f t="shared" si="1"/>
        <v>45366</v>
      </c>
      <c r="Y6" s="37">
        <f t="shared" si="1"/>
        <v>45367</v>
      </c>
      <c r="Z6" s="38"/>
    </row>
    <row r="7" spans="1:26" s="4" customFormat="1" ht="9" customHeight="1">
      <c r="A7" s="105"/>
      <c r="B7" s="105"/>
      <c r="C7" s="105"/>
      <c r="D7" s="105"/>
      <c r="E7" s="105"/>
      <c r="F7" s="105"/>
      <c r="G7" s="105"/>
      <c r="H7" s="105"/>
      <c r="I7" s="34"/>
      <c r="J7" s="34"/>
      <c r="K7" s="37">
        <f t="shared" si="0"/>
        <v>45312</v>
      </c>
      <c r="L7" s="37">
        <f t="shared" si="0"/>
        <v>45313</v>
      </c>
      <c r="M7" s="37">
        <f t="shared" si="0"/>
        <v>45314</v>
      </c>
      <c r="N7" s="37">
        <f t="shared" si="0"/>
        <v>45315</v>
      </c>
      <c r="O7" s="37">
        <f t="shared" si="0"/>
        <v>45316</v>
      </c>
      <c r="P7" s="37">
        <f t="shared" si="0"/>
        <v>45317</v>
      </c>
      <c r="Q7" s="37">
        <f t="shared" si="0"/>
        <v>45318</v>
      </c>
      <c r="R7" s="35"/>
      <c r="S7" s="37">
        <f t="shared" si="1"/>
        <v>45368</v>
      </c>
      <c r="T7" s="37">
        <f t="shared" si="1"/>
        <v>45369</v>
      </c>
      <c r="U7" s="37">
        <f t="shared" si="1"/>
        <v>45370</v>
      </c>
      <c r="V7" s="37">
        <f t="shared" si="1"/>
        <v>45371</v>
      </c>
      <c r="W7" s="37">
        <f t="shared" si="1"/>
        <v>45372</v>
      </c>
      <c r="X7" s="37">
        <f t="shared" si="1"/>
        <v>45373</v>
      </c>
      <c r="Y7" s="37">
        <f t="shared" si="1"/>
        <v>45374</v>
      </c>
      <c r="Z7" s="38"/>
    </row>
    <row r="8" spans="1:26" s="4" customFormat="1" ht="9" customHeight="1">
      <c r="A8" s="105"/>
      <c r="B8" s="105"/>
      <c r="C8" s="105"/>
      <c r="D8" s="105"/>
      <c r="E8" s="105"/>
      <c r="F8" s="105"/>
      <c r="G8" s="105"/>
      <c r="H8" s="105"/>
      <c r="I8" s="34"/>
      <c r="J8" s="34"/>
      <c r="K8" s="37">
        <f t="shared" si="0"/>
        <v>45319</v>
      </c>
      <c r="L8" s="37">
        <f t="shared" si="0"/>
        <v>45320</v>
      </c>
      <c r="M8" s="37">
        <f t="shared" si="0"/>
        <v>45321</v>
      </c>
      <c r="N8" s="37">
        <f t="shared" si="0"/>
        <v>45322</v>
      </c>
      <c r="O8" s="37" t="str">
        <f t="shared" si="0"/>
        <v/>
      </c>
      <c r="P8" s="37" t="str">
        <f t="shared" si="0"/>
        <v/>
      </c>
      <c r="Q8" s="37" t="str">
        <f t="shared" si="0"/>
        <v/>
      </c>
      <c r="R8" s="35"/>
      <c r="S8" s="37">
        <f t="shared" si="1"/>
        <v>45375</v>
      </c>
      <c r="T8" s="37">
        <f t="shared" si="1"/>
        <v>45376</v>
      </c>
      <c r="U8" s="37">
        <f t="shared" si="1"/>
        <v>45377</v>
      </c>
      <c r="V8" s="37">
        <f t="shared" si="1"/>
        <v>45378</v>
      </c>
      <c r="W8" s="37">
        <f t="shared" si="1"/>
        <v>45379</v>
      </c>
      <c r="X8" s="37">
        <f t="shared" si="1"/>
        <v>45380</v>
      </c>
      <c r="Y8" s="37">
        <f t="shared" si="1"/>
        <v>45381</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f t="shared" si="1"/>
        <v>45382</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45319</v>
      </c>
      <c r="B11" s="110"/>
      <c r="C11" s="110">
        <f>C12</f>
        <v>45320</v>
      </c>
      <c r="D11" s="110"/>
      <c r="E11" s="110">
        <f>E12</f>
        <v>45321</v>
      </c>
      <c r="F11" s="110"/>
      <c r="G11" s="110">
        <f>G12</f>
        <v>45322</v>
      </c>
      <c r="H11" s="110"/>
      <c r="I11" s="110">
        <f>I12</f>
        <v>45323</v>
      </c>
      <c r="J11" s="110"/>
      <c r="K11" s="110">
        <f>K12</f>
        <v>45324</v>
      </c>
      <c r="L11" s="110"/>
      <c r="M11" s="110"/>
      <c r="N11" s="110"/>
      <c r="O11" s="110"/>
      <c r="P11" s="110"/>
      <c r="Q11" s="110"/>
      <c r="R11" s="110"/>
      <c r="S11" s="110">
        <f>S12</f>
        <v>45325</v>
      </c>
      <c r="T11" s="110"/>
      <c r="U11" s="110"/>
      <c r="V11" s="110"/>
      <c r="W11" s="110"/>
      <c r="X11" s="110"/>
      <c r="Y11" s="110"/>
      <c r="Z11" s="112"/>
    </row>
    <row r="12" spans="1:26" s="1" customFormat="1" ht="18.75">
      <c r="A12" s="26">
        <f>$A$2-(WEEKDAY($A$2,1)-(Dia_de_início-1))-IF((WEEKDAY($A$2,1)-(Dia_de_início-1))&lt;=0,7,0)+1</f>
        <v>45319</v>
      </c>
      <c r="B12" s="12"/>
      <c r="C12" s="27">
        <f>A12+1</f>
        <v>45320</v>
      </c>
      <c r="D12" s="11"/>
      <c r="E12" s="27">
        <f>C12+1</f>
        <v>45321</v>
      </c>
      <c r="F12" s="11"/>
      <c r="G12" s="27">
        <f>E12+1</f>
        <v>45322</v>
      </c>
      <c r="H12" s="11"/>
      <c r="I12" s="27">
        <f>G12+1</f>
        <v>45323</v>
      </c>
      <c r="J12" s="11"/>
      <c r="K12" s="63">
        <f>I12+1</f>
        <v>45324</v>
      </c>
      <c r="L12" s="64"/>
      <c r="M12" s="65"/>
      <c r="N12" s="65"/>
      <c r="O12" s="65"/>
      <c r="P12" s="65"/>
      <c r="Q12" s="65"/>
      <c r="R12" s="66"/>
      <c r="S12" s="70">
        <f>K12+1</f>
        <v>45325</v>
      </c>
      <c r="T12" s="71"/>
      <c r="U12" s="72"/>
      <c r="V12" s="72"/>
      <c r="W12" s="72"/>
      <c r="X12" s="72"/>
      <c r="Y12" s="72"/>
      <c r="Z12" s="73"/>
    </row>
    <row r="13" spans="1:26" s="1" customFormat="1">
      <c r="A13" s="60"/>
      <c r="B13" s="61"/>
      <c r="C13" s="76"/>
      <c r="D13" s="77"/>
      <c r="E13" s="76"/>
      <c r="F13" s="77"/>
      <c r="G13" s="76"/>
      <c r="H13" s="77"/>
      <c r="I13" s="76"/>
      <c r="J13" s="77"/>
      <c r="K13" s="76"/>
      <c r="L13" s="90"/>
      <c r="M13" s="90"/>
      <c r="N13" s="90"/>
      <c r="O13" s="90"/>
      <c r="P13" s="90"/>
      <c r="Q13" s="90"/>
      <c r="R13" s="77"/>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45326</v>
      </c>
      <c r="B18" s="12"/>
      <c r="C18" s="27">
        <f>A18+1</f>
        <v>45327</v>
      </c>
      <c r="D18" s="11"/>
      <c r="E18" s="27">
        <f>C18+1</f>
        <v>45328</v>
      </c>
      <c r="F18" s="11"/>
      <c r="G18" s="27">
        <f>E18+1</f>
        <v>45329</v>
      </c>
      <c r="H18" s="11"/>
      <c r="I18" s="27">
        <f>G18+1</f>
        <v>45330</v>
      </c>
      <c r="J18" s="11"/>
      <c r="K18" s="63">
        <f>I18+1</f>
        <v>45331</v>
      </c>
      <c r="L18" s="64"/>
      <c r="M18" s="65"/>
      <c r="N18" s="65"/>
      <c r="O18" s="65"/>
      <c r="P18" s="65"/>
      <c r="Q18" s="65"/>
      <c r="R18" s="66"/>
      <c r="S18" s="70">
        <f>K18+1</f>
        <v>45332</v>
      </c>
      <c r="T18" s="71"/>
      <c r="U18" s="72"/>
      <c r="V18" s="72"/>
      <c r="W18" s="72"/>
      <c r="X18" s="72"/>
      <c r="Y18" s="72"/>
      <c r="Z18" s="73"/>
    </row>
    <row r="19" spans="1:27" s="1" customFormat="1" ht="30.75" customHeight="1">
      <c r="A19" s="60"/>
      <c r="B19" s="61"/>
      <c r="C19" s="76"/>
      <c r="D19" s="77"/>
      <c r="E19" s="99" t="s">
        <v>6</v>
      </c>
      <c r="F19" s="100"/>
      <c r="G19" s="99" t="s">
        <v>7</v>
      </c>
      <c r="H19" s="100"/>
      <c r="I19" s="76"/>
      <c r="J19" s="77"/>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45333</v>
      </c>
      <c r="B24" s="12"/>
      <c r="C24" s="27">
        <f>A24+1</f>
        <v>45334</v>
      </c>
      <c r="D24" s="11"/>
      <c r="E24" s="27">
        <f>C24+1</f>
        <v>45335</v>
      </c>
      <c r="F24" s="11"/>
      <c r="G24" s="27">
        <f>E24+1</f>
        <v>45336</v>
      </c>
      <c r="H24" s="11"/>
      <c r="I24" s="27">
        <f>G24+1</f>
        <v>45337</v>
      </c>
      <c r="J24" s="11"/>
      <c r="K24" s="63">
        <f>I24+1</f>
        <v>45338</v>
      </c>
      <c r="L24" s="64"/>
      <c r="M24" s="65"/>
      <c r="N24" s="65"/>
      <c r="O24" s="65"/>
      <c r="P24" s="65"/>
      <c r="Q24" s="65"/>
      <c r="R24" s="66"/>
      <c r="S24" s="70">
        <f>K24+1</f>
        <v>45339</v>
      </c>
      <c r="T24" s="71"/>
      <c r="U24" s="72"/>
      <c r="V24" s="72"/>
      <c r="W24" s="72"/>
      <c r="X24" s="72"/>
      <c r="Y24" s="72"/>
      <c r="Z24" s="73"/>
    </row>
    <row r="25" spans="1:27" s="1" customFormat="1" ht="75" customHeight="1">
      <c r="A25" s="60"/>
      <c r="B25" s="61"/>
      <c r="C25" s="76"/>
      <c r="D25" s="77"/>
      <c r="E25" s="148" t="s">
        <v>14</v>
      </c>
      <c r="F25" s="149"/>
      <c r="G25" s="76"/>
      <c r="H25" s="77"/>
      <c r="I25" s="99" t="s">
        <v>8</v>
      </c>
      <c r="J25" s="100"/>
      <c r="K25" s="76"/>
      <c r="L25" s="90"/>
      <c r="M25" s="90"/>
      <c r="N25" s="90"/>
      <c r="O25" s="90"/>
      <c r="P25" s="90"/>
      <c r="Q25" s="90"/>
      <c r="R25" s="77"/>
      <c r="S25" s="60"/>
      <c r="T25" s="61"/>
      <c r="U25" s="61"/>
      <c r="V25" s="61"/>
      <c r="W25" s="61"/>
      <c r="X25" s="61"/>
      <c r="Y25" s="61"/>
      <c r="Z25" s="62"/>
    </row>
    <row r="26" spans="1:27" s="1" customFormat="1" ht="60" customHeight="1">
      <c r="A26" s="60"/>
      <c r="B26" s="61"/>
      <c r="C26" s="76"/>
      <c r="D26" s="77"/>
      <c r="E26" s="76"/>
      <c r="F26" s="77"/>
      <c r="G26" s="76"/>
      <c r="H26" s="77"/>
      <c r="I26" s="99" t="s">
        <v>9</v>
      </c>
      <c r="J26" s="100"/>
      <c r="K26" s="76"/>
      <c r="L26" s="90"/>
      <c r="M26" s="90"/>
      <c r="N26" s="90"/>
      <c r="O26" s="90"/>
      <c r="P26" s="90"/>
      <c r="Q26" s="90"/>
      <c r="R26" s="77"/>
      <c r="S26" s="60"/>
      <c r="T26" s="61"/>
      <c r="U26" s="61"/>
      <c r="V26" s="61"/>
      <c r="W26" s="61"/>
      <c r="X26" s="61"/>
      <c r="Y26" s="61"/>
      <c r="Z26" s="62"/>
    </row>
    <row r="27" spans="1:27" s="1" customFormat="1" ht="66.75" customHeight="1">
      <c r="A27" s="60"/>
      <c r="B27" s="61"/>
      <c r="C27" s="76"/>
      <c r="D27" s="77"/>
      <c r="E27" s="76"/>
      <c r="F27" s="77"/>
      <c r="G27" s="76"/>
      <c r="H27" s="77"/>
      <c r="I27" s="99" t="s">
        <v>10</v>
      </c>
      <c r="J27" s="100"/>
      <c r="K27" s="76"/>
      <c r="L27" s="90"/>
      <c r="M27" s="90"/>
      <c r="N27" s="90"/>
      <c r="O27" s="90"/>
      <c r="P27" s="90"/>
      <c r="Q27" s="90"/>
      <c r="R27" s="77"/>
      <c r="S27" s="60"/>
      <c r="T27" s="61"/>
      <c r="U27" s="61"/>
      <c r="V27" s="61"/>
      <c r="W27" s="61"/>
      <c r="X27" s="61"/>
      <c r="Y27" s="61"/>
      <c r="Z27" s="62"/>
    </row>
    <row r="28" spans="1:27" s="1" customFormat="1" ht="49.5" customHeight="1">
      <c r="A28" s="60"/>
      <c r="B28" s="61"/>
      <c r="C28" s="76"/>
      <c r="D28" s="77"/>
      <c r="E28" s="76"/>
      <c r="F28" s="77"/>
      <c r="G28" s="76"/>
      <c r="H28" s="77"/>
      <c r="I28" s="96" t="s">
        <v>11</v>
      </c>
      <c r="J28" s="9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45340</v>
      </c>
      <c r="B30" s="12"/>
      <c r="C30" s="27">
        <f>A30+1</f>
        <v>45341</v>
      </c>
      <c r="D30" s="11"/>
      <c r="E30" s="27">
        <f>C30+1</f>
        <v>45342</v>
      </c>
      <c r="F30" s="11"/>
      <c r="G30" s="27">
        <f>E30+1</f>
        <v>45343</v>
      </c>
      <c r="H30" s="11"/>
      <c r="I30" s="27">
        <f>G30+1</f>
        <v>45344</v>
      </c>
      <c r="J30" s="11"/>
      <c r="K30" s="63">
        <f>I30+1</f>
        <v>45345</v>
      </c>
      <c r="L30" s="64"/>
      <c r="M30" s="65"/>
      <c r="N30" s="65"/>
      <c r="O30" s="65"/>
      <c r="P30" s="65"/>
      <c r="Q30" s="65"/>
      <c r="R30" s="66"/>
      <c r="S30" s="70">
        <f>K30+1</f>
        <v>45346</v>
      </c>
      <c r="T30" s="71"/>
      <c r="U30" s="72"/>
      <c r="V30" s="72"/>
      <c r="W30" s="72"/>
      <c r="X30" s="72"/>
      <c r="Y30" s="72"/>
      <c r="Z30" s="73"/>
    </row>
    <row r="31" spans="1:27" s="1" customFormat="1" ht="45" customHeight="1">
      <c r="A31" s="60"/>
      <c r="B31" s="61"/>
      <c r="C31" s="76"/>
      <c r="D31" s="77"/>
      <c r="E31" s="99" t="s">
        <v>12</v>
      </c>
      <c r="F31" s="100"/>
      <c r="G31" s="76"/>
      <c r="H31" s="77"/>
      <c r="I31" s="76"/>
      <c r="J31" s="77"/>
      <c r="K31" s="99" t="s">
        <v>15</v>
      </c>
      <c r="L31" s="119"/>
      <c r="M31" s="119"/>
      <c r="N31" s="119"/>
      <c r="O31" s="119"/>
      <c r="P31" s="119"/>
      <c r="Q31" s="119"/>
      <c r="R31" s="100"/>
      <c r="S31" s="60"/>
      <c r="T31" s="61"/>
      <c r="U31" s="61"/>
      <c r="V31" s="61"/>
      <c r="W31" s="61"/>
      <c r="X31" s="61"/>
      <c r="Y31" s="61"/>
      <c r="Z31" s="62"/>
    </row>
    <row r="32" spans="1:27" s="1" customFormat="1" ht="36" customHeight="1">
      <c r="A32" s="60"/>
      <c r="B32" s="61"/>
      <c r="C32" s="76"/>
      <c r="D32" s="77"/>
      <c r="E32" s="96" t="s">
        <v>13</v>
      </c>
      <c r="F32" s="97"/>
      <c r="G32" s="76"/>
      <c r="H32" s="77"/>
      <c r="I32" s="76"/>
      <c r="J32" s="77"/>
      <c r="K32" s="76"/>
      <c r="L32" s="90"/>
      <c r="M32" s="90"/>
      <c r="N32" s="90"/>
      <c r="O32" s="90"/>
      <c r="P32" s="90"/>
      <c r="Q32" s="90"/>
      <c r="R32" s="77"/>
      <c r="S32" s="60"/>
      <c r="T32" s="61"/>
      <c r="U32" s="61"/>
      <c r="V32" s="61"/>
      <c r="W32" s="61"/>
      <c r="X32" s="61"/>
      <c r="Y32" s="61"/>
      <c r="Z32" s="62"/>
    </row>
    <row r="33" spans="1:27" s="1" customForma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45347</v>
      </c>
      <c r="B36" s="12"/>
      <c r="C36" s="27">
        <f>A36+1</f>
        <v>45348</v>
      </c>
      <c r="D36" s="11"/>
      <c r="E36" s="27">
        <f>C36+1</f>
        <v>45349</v>
      </c>
      <c r="F36" s="11"/>
      <c r="G36" s="27">
        <f>E36+1</f>
        <v>45350</v>
      </c>
      <c r="H36" s="11"/>
      <c r="I36" s="27">
        <f>G36+1</f>
        <v>45351</v>
      </c>
      <c r="J36" s="11"/>
      <c r="K36" s="63">
        <f>I36+1</f>
        <v>45352</v>
      </c>
      <c r="L36" s="64"/>
      <c r="M36" s="65"/>
      <c r="N36" s="65"/>
      <c r="O36" s="65"/>
      <c r="P36" s="65"/>
      <c r="Q36" s="65"/>
      <c r="R36" s="66"/>
      <c r="S36" s="70">
        <f>K36+1</f>
        <v>45353</v>
      </c>
      <c r="T36" s="71"/>
      <c r="U36" s="72"/>
      <c r="V36" s="72"/>
      <c r="W36" s="72"/>
      <c r="X36" s="72"/>
      <c r="Y36" s="72"/>
      <c r="Z36" s="73"/>
    </row>
    <row r="37" spans="1:27" s="1" customFormat="1" ht="24" customHeight="1">
      <c r="A37" s="60"/>
      <c r="B37" s="61"/>
      <c r="C37" s="76"/>
      <c r="D37" s="77"/>
      <c r="E37" s="76"/>
      <c r="F37" s="77"/>
      <c r="G37" s="76"/>
      <c r="H37" s="77"/>
      <c r="I37" s="120" t="s">
        <v>16</v>
      </c>
      <c r="J37" s="121"/>
      <c r="K37" s="76"/>
      <c r="L37" s="90"/>
      <c r="M37" s="90"/>
      <c r="N37" s="90"/>
      <c r="O37" s="90"/>
      <c r="P37" s="90"/>
      <c r="Q37" s="90"/>
      <c r="R37" s="77"/>
      <c r="S37" s="60"/>
      <c r="T37" s="61"/>
      <c r="U37" s="61"/>
      <c r="V37" s="61"/>
      <c r="W37" s="61"/>
      <c r="X37" s="61"/>
      <c r="Y37" s="61"/>
      <c r="Z37" s="62"/>
    </row>
    <row r="38" spans="1:27" s="1" customFormat="1" ht="24" customHeight="1">
      <c r="A38" s="60"/>
      <c r="B38" s="61"/>
      <c r="C38" s="76"/>
      <c r="D38" s="77"/>
      <c r="E38" s="76"/>
      <c r="F38" s="77"/>
      <c r="G38" s="76"/>
      <c r="H38" s="77"/>
      <c r="I38" s="120" t="s">
        <v>17</v>
      </c>
      <c r="J38" s="121"/>
      <c r="K38" s="76"/>
      <c r="L38" s="90"/>
      <c r="M38" s="90"/>
      <c r="N38" s="90"/>
      <c r="O38" s="90"/>
      <c r="P38" s="90"/>
      <c r="Q38" s="90"/>
      <c r="R38" s="77"/>
      <c r="S38" s="60"/>
      <c r="T38" s="61"/>
      <c r="U38" s="61"/>
      <c r="V38" s="61"/>
      <c r="W38" s="61"/>
      <c r="X38" s="61"/>
      <c r="Y38" s="61"/>
      <c r="Z38" s="62"/>
    </row>
    <row r="39" spans="1:27" s="1" customFormat="1" ht="24" customHeight="1">
      <c r="A39" s="28"/>
      <c r="B39" s="29"/>
      <c r="C39" s="31"/>
      <c r="D39" s="32"/>
      <c r="E39" s="31"/>
      <c r="F39" s="32"/>
      <c r="G39" s="31"/>
      <c r="H39" s="32"/>
      <c r="I39" s="120" t="s">
        <v>18</v>
      </c>
      <c r="J39" s="121"/>
      <c r="K39" s="31"/>
      <c r="L39" s="33"/>
      <c r="M39" s="33"/>
      <c r="N39" s="33"/>
      <c r="O39" s="33"/>
      <c r="P39" s="33"/>
      <c r="Q39" s="33"/>
      <c r="R39" s="32"/>
      <c r="S39" s="28"/>
      <c r="T39" s="29"/>
      <c r="U39" s="29"/>
      <c r="V39" s="29"/>
      <c r="W39" s="29"/>
      <c r="X39" s="29"/>
      <c r="Y39" s="29"/>
      <c r="Z39" s="30"/>
    </row>
    <row r="40" spans="1:27" s="1" customFormat="1" ht="30" customHeight="1">
      <c r="A40" s="28"/>
      <c r="B40" s="29"/>
      <c r="C40" s="31"/>
      <c r="D40" s="32"/>
      <c r="E40" s="31"/>
      <c r="F40" s="32"/>
      <c r="G40" s="31"/>
      <c r="H40" s="32"/>
      <c r="I40" s="117" t="s">
        <v>19</v>
      </c>
      <c r="J40" s="118"/>
      <c r="K40" s="31"/>
      <c r="L40" s="33"/>
      <c r="M40" s="33"/>
      <c r="N40" s="33"/>
      <c r="O40" s="33"/>
      <c r="P40" s="33"/>
      <c r="Q40" s="33"/>
      <c r="R40" s="32"/>
      <c r="S40" s="28"/>
      <c r="T40" s="29"/>
      <c r="U40" s="29"/>
      <c r="V40" s="29"/>
      <c r="W40" s="29"/>
      <c r="X40" s="29"/>
      <c r="Y40" s="29"/>
      <c r="Z40" s="30"/>
    </row>
    <row r="41" spans="1:27" s="1" customFormat="1" ht="24" customHeight="1">
      <c r="A41" s="28"/>
      <c r="B41" s="29"/>
      <c r="C41" s="31"/>
      <c r="D41" s="32"/>
      <c r="E41" s="31"/>
      <c r="F41" s="32"/>
      <c r="G41" s="31"/>
      <c r="H41" s="32"/>
      <c r="I41" s="117" t="s">
        <v>20</v>
      </c>
      <c r="J41" s="118"/>
      <c r="K41" s="31"/>
      <c r="L41" s="33"/>
      <c r="M41" s="33"/>
      <c r="N41" s="33"/>
      <c r="O41" s="33"/>
      <c r="P41" s="33"/>
      <c r="Q41" s="33"/>
      <c r="R41" s="32"/>
      <c r="S41" s="28"/>
      <c r="T41" s="29"/>
      <c r="U41" s="29"/>
      <c r="V41" s="29"/>
      <c r="W41" s="29"/>
      <c r="X41" s="29"/>
      <c r="Y41" s="29"/>
      <c r="Z41" s="30"/>
    </row>
    <row r="42" spans="1:27" s="1" customFormat="1" ht="24" customHeight="1">
      <c r="A42" s="28"/>
      <c r="B42" s="29"/>
      <c r="C42" s="31"/>
      <c r="D42" s="32"/>
      <c r="E42" s="31"/>
      <c r="F42" s="32"/>
      <c r="G42" s="31"/>
      <c r="H42" s="32"/>
      <c r="I42" s="117" t="s">
        <v>21</v>
      </c>
      <c r="J42" s="118"/>
      <c r="K42" s="31"/>
      <c r="L42" s="33"/>
      <c r="M42" s="33"/>
      <c r="N42" s="33"/>
      <c r="O42" s="33"/>
      <c r="P42" s="33"/>
      <c r="Q42" s="33"/>
      <c r="R42" s="32"/>
      <c r="S42" s="28"/>
      <c r="T42" s="29"/>
      <c r="U42" s="29"/>
      <c r="V42" s="29"/>
      <c r="W42" s="29"/>
      <c r="X42" s="29"/>
      <c r="Y42" s="29"/>
      <c r="Z42" s="30"/>
    </row>
    <row r="43" spans="1:27" s="1" customFormat="1" ht="24" customHeight="1">
      <c r="A43" s="28"/>
      <c r="B43" s="29"/>
      <c r="C43" s="31"/>
      <c r="D43" s="32"/>
      <c r="E43" s="31"/>
      <c r="F43" s="32"/>
      <c r="G43" s="31"/>
      <c r="H43" s="32"/>
      <c r="I43" s="117" t="s">
        <v>22</v>
      </c>
      <c r="J43" s="118"/>
      <c r="K43" s="31"/>
      <c r="L43" s="33"/>
      <c r="M43" s="33"/>
      <c r="N43" s="33"/>
      <c r="O43" s="33"/>
      <c r="P43" s="33"/>
      <c r="Q43" s="33"/>
      <c r="R43" s="32"/>
      <c r="S43" s="28"/>
      <c r="T43" s="29"/>
      <c r="U43" s="29"/>
      <c r="V43" s="29"/>
      <c r="W43" s="29"/>
      <c r="X43" s="29"/>
      <c r="Y43" s="29"/>
      <c r="Z43" s="30"/>
    </row>
    <row r="44" spans="1:27" s="1" customFormat="1" ht="41.25" customHeight="1">
      <c r="A44" s="28"/>
      <c r="B44" s="29"/>
      <c r="C44" s="31"/>
      <c r="D44" s="32"/>
      <c r="E44" s="31"/>
      <c r="F44" s="32"/>
      <c r="G44" s="31"/>
      <c r="H44" s="32"/>
      <c r="I44" s="99" t="s">
        <v>23</v>
      </c>
      <c r="J44" s="101"/>
      <c r="K44" s="31"/>
      <c r="L44" s="33"/>
      <c r="M44" s="33"/>
      <c r="N44" s="33"/>
      <c r="O44" s="33"/>
      <c r="P44" s="33"/>
      <c r="Q44" s="33"/>
      <c r="R44" s="32"/>
      <c r="S44" s="28"/>
      <c r="T44" s="29"/>
      <c r="U44" s="29"/>
      <c r="V44" s="29"/>
      <c r="W44" s="29"/>
      <c r="X44" s="29"/>
      <c r="Y44" s="29"/>
      <c r="Z44" s="30"/>
    </row>
    <row r="45" spans="1:27" s="1" customFormat="1" ht="33.75" customHeight="1">
      <c r="A45" s="28"/>
      <c r="B45" s="29"/>
      <c r="C45" s="31"/>
      <c r="D45" s="32"/>
      <c r="E45" s="31"/>
      <c r="F45" s="32"/>
      <c r="G45" s="31"/>
      <c r="H45" s="32"/>
      <c r="I45" s="99" t="s">
        <v>24</v>
      </c>
      <c r="J45" s="101"/>
      <c r="K45" s="31"/>
      <c r="L45" s="33"/>
      <c r="M45" s="33"/>
      <c r="N45" s="33"/>
      <c r="O45" s="33"/>
      <c r="P45" s="33"/>
      <c r="Q45" s="33"/>
      <c r="R45" s="32"/>
      <c r="S45" s="28"/>
      <c r="T45" s="29"/>
      <c r="U45" s="29"/>
      <c r="V45" s="29"/>
      <c r="W45" s="29"/>
      <c r="X45" s="29"/>
      <c r="Y45" s="29"/>
      <c r="Z45" s="30"/>
    </row>
    <row r="46" spans="1:27" s="1" customFormat="1" ht="42" customHeight="1">
      <c r="A46" s="60"/>
      <c r="B46" s="61"/>
      <c r="C46" s="76"/>
      <c r="D46" s="77"/>
      <c r="E46" s="76"/>
      <c r="F46" s="77"/>
      <c r="G46" s="76"/>
      <c r="H46" s="77"/>
      <c r="I46" s="99" t="s">
        <v>25</v>
      </c>
      <c r="J46" s="101"/>
      <c r="K46" s="76"/>
      <c r="L46" s="90"/>
      <c r="M46" s="90"/>
      <c r="N46" s="90"/>
      <c r="O46" s="90"/>
      <c r="P46" s="90"/>
      <c r="Q46" s="90"/>
      <c r="R46" s="77"/>
      <c r="S46" s="60"/>
      <c r="T46" s="61"/>
      <c r="U46" s="61"/>
      <c r="V46" s="61"/>
      <c r="W46" s="61"/>
      <c r="X46" s="61"/>
      <c r="Y46" s="61"/>
      <c r="Z46" s="62"/>
    </row>
    <row r="47" spans="1:27" s="2" customFormat="1" ht="24" customHeight="1">
      <c r="A47" s="57"/>
      <c r="B47" s="58"/>
      <c r="C47" s="74"/>
      <c r="D47" s="75"/>
      <c r="E47" s="74"/>
      <c r="F47" s="75"/>
      <c r="G47" s="74"/>
      <c r="H47" s="75"/>
      <c r="I47" s="74"/>
      <c r="J47" s="75"/>
      <c r="K47" s="74"/>
      <c r="L47" s="91"/>
      <c r="M47" s="91"/>
      <c r="N47" s="91"/>
      <c r="O47" s="91"/>
      <c r="P47" s="91"/>
      <c r="Q47" s="91"/>
      <c r="R47" s="75"/>
      <c r="S47" s="57"/>
      <c r="T47" s="58"/>
      <c r="U47" s="58"/>
      <c r="V47" s="58"/>
      <c r="W47" s="58"/>
      <c r="X47" s="58"/>
      <c r="Y47" s="58"/>
      <c r="Z47" s="59"/>
      <c r="AA47" s="1"/>
    </row>
    <row r="48" spans="1:27" ht="18.75">
      <c r="A48" s="26">
        <f>S36+1</f>
        <v>45354</v>
      </c>
      <c r="B48" s="12"/>
      <c r="C48" s="27">
        <f>A48+1</f>
        <v>45355</v>
      </c>
      <c r="D48" s="11"/>
      <c r="E48" s="13" t="s">
        <v>0</v>
      </c>
      <c r="F48" s="14"/>
      <c r="G48" s="14"/>
      <c r="H48" s="14"/>
      <c r="I48" s="14"/>
      <c r="J48" s="14"/>
      <c r="K48" s="14"/>
      <c r="L48" s="14"/>
      <c r="M48" s="14"/>
      <c r="N48" s="14"/>
      <c r="O48" s="14"/>
      <c r="P48" s="14"/>
      <c r="Q48" s="14"/>
      <c r="R48" s="14"/>
      <c r="S48" s="14"/>
      <c r="T48" s="14"/>
      <c r="U48" s="14"/>
      <c r="V48" s="14"/>
      <c r="W48" s="14"/>
      <c r="X48" s="14"/>
      <c r="Y48" s="14"/>
      <c r="Z48" s="9"/>
    </row>
    <row r="49" spans="1:26">
      <c r="A49" s="60"/>
      <c r="B49" s="61"/>
      <c r="C49" s="76"/>
      <c r="D49" s="77"/>
      <c r="E49" s="15"/>
      <c r="F49" s="6"/>
      <c r="G49" s="6"/>
      <c r="H49" s="6"/>
      <c r="I49" s="6"/>
      <c r="J49" s="6"/>
      <c r="K49" s="6"/>
      <c r="L49" s="6"/>
      <c r="M49" s="6"/>
      <c r="N49" s="6"/>
      <c r="O49" s="6"/>
      <c r="P49" s="6"/>
      <c r="Q49" s="6"/>
      <c r="R49" s="6"/>
      <c r="S49" s="6"/>
      <c r="T49" s="6"/>
      <c r="U49" s="6"/>
      <c r="V49" s="6"/>
      <c r="W49" s="6"/>
      <c r="X49" s="6"/>
      <c r="Y49" s="6"/>
      <c r="Z49" s="8"/>
    </row>
    <row r="50" spans="1:26">
      <c r="A50" s="60"/>
      <c r="B50" s="61"/>
      <c r="C50" s="76"/>
      <c r="D50" s="77"/>
      <c r="E50" s="15"/>
      <c r="F50" s="6"/>
      <c r="G50" s="6"/>
      <c r="H50" s="6"/>
      <c r="I50" s="6"/>
      <c r="J50" s="6"/>
      <c r="K50" s="6"/>
      <c r="L50" s="6"/>
      <c r="M50" s="6"/>
      <c r="N50" s="6"/>
      <c r="O50" s="6"/>
      <c r="P50" s="6"/>
      <c r="Q50" s="6"/>
      <c r="R50" s="6"/>
      <c r="S50" s="6"/>
      <c r="T50" s="6"/>
      <c r="U50" s="6"/>
      <c r="V50" s="6"/>
      <c r="W50" s="6"/>
      <c r="X50" s="6"/>
      <c r="Y50" s="6"/>
      <c r="Z50" s="7"/>
    </row>
    <row r="51" spans="1:26">
      <c r="A51" s="60"/>
      <c r="B51" s="61"/>
      <c r="C51" s="76"/>
      <c r="D51" s="77"/>
      <c r="E51" s="15"/>
      <c r="F51" s="6"/>
      <c r="G51" s="6"/>
      <c r="H51" s="6"/>
      <c r="I51" s="6"/>
      <c r="J51" s="6"/>
      <c r="K51" s="6"/>
      <c r="L51" s="6"/>
      <c r="M51" s="6"/>
      <c r="N51" s="6"/>
      <c r="O51" s="6"/>
      <c r="P51" s="6"/>
      <c r="Q51" s="6"/>
      <c r="R51" s="6"/>
      <c r="S51" s="6"/>
      <c r="T51" s="6"/>
      <c r="U51" s="6"/>
      <c r="V51" s="6"/>
      <c r="W51" s="6"/>
      <c r="X51" s="6"/>
      <c r="Y51" s="6"/>
      <c r="Z51" s="7"/>
    </row>
    <row r="52" spans="1:26">
      <c r="A52" s="60"/>
      <c r="B52" s="61"/>
      <c r="C52" s="76"/>
      <c r="D52" s="77"/>
      <c r="E52" s="15"/>
      <c r="F52" s="6"/>
      <c r="G52" s="6"/>
      <c r="H52" s="6"/>
      <c r="I52" s="6"/>
      <c r="J52" s="6"/>
      <c r="K52" s="115"/>
      <c r="L52" s="115"/>
      <c r="M52" s="115"/>
      <c r="N52" s="115"/>
      <c r="O52" s="115"/>
      <c r="P52" s="115"/>
      <c r="Q52" s="115"/>
      <c r="R52" s="115"/>
      <c r="S52" s="115"/>
      <c r="T52" s="115"/>
      <c r="U52" s="115"/>
      <c r="V52" s="115"/>
      <c r="W52" s="115"/>
      <c r="X52" s="115"/>
      <c r="Y52" s="115"/>
      <c r="Z52" s="116"/>
    </row>
    <row r="53" spans="1:26" s="1" customFormat="1">
      <c r="A53" s="57"/>
      <c r="B53" s="58"/>
      <c r="C53" s="74"/>
      <c r="D53" s="75"/>
      <c r="E53" s="16"/>
      <c r="F53" s="17"/>
      <c r="G53" s="17"/>
      <c r="H53" s="17"/>
      <c r="I53" s="17"/>
      <c r="J53" s="17"/>
      <c r="K53" s="113"/>
      <c r="L53" s="113"/>
      <c r="M53" s="113"/>
      <c r="N53" s="113"/>
      <c r="O53" s="113"/>
      <c r="P53" s="113"/>
      <c r="Q53" s="113"/>
      <c r="R53" s="113"/>
      <c r="S53" s="113"/>
      <c r="T53" s="113"/>
      <c r="U53" s="113"/>
      <c r="V53" s="113"/>
      <c r="W53" s="113"/>
      <c r="X53" s="113"/>
      <c r="Y53" s="113"/>
      <c r="Z53" s="114"/>
    </row>
  </sheetData>
  <mergeCells count="217">
    <mergeCell ref="A52:B52"/>
    <mergeCell ref="C52:D52"/>
    <mergeCell ref="K52:Z52"/>
    <mergeCell ref="A53:B53"/>
    <mergeCell ref="C53:D53"/>
    <mergeCell ref="K53:Z53"/>
    <mergeCell ref="S47:Z47"/>
    <mergeCell ref="A49:B49"/>
    <mergeCell ref="C49:D49"/>
    <mergeCell ref="A50:B50"/>
    <mergeCell ref="C50:D50"/>
    <mergeCell ref="A51:B51"/>
    <mergeCell ref="C51:D51"/>
    <mergeCell ref="A47:B47"/>
    <mergeCell ref="C47:D47"/>
    <mergeCell ref="E47:F47"/>
    <mergeCell ref="G47:H47"/>
    <mergeCell ref="I47:J47"/>
    <mergeCell ref="K47:R47"/>
    <mergeCell ref="A38:B38"/>
    <mergeCell ref="C38:D38"/>
    <mergeCell ref="E38:F38"/>
    <mergeCell ref="G38:H38"/>
    <mergeCell ref="I38:J38"/>
    <mergeCell ref="K38:R38"/>
    <mergeCell ref="S38:Z38"/>
    <mergeCell ref="A46:B46"/>
    <mergeCell ref="C46:D46"/>
    <mergeCell ref="E46:F46"/>
    <mergeCell ref="G46:H46"/>
    <mergeCell ref="I40:J40"/>
    <mergeCell ref="K46:R46"/>
    <mergeCell ref="S46:Z46"/>
    <mergeCell ref="I46:J46"/>
    <mergeCell ref="I39:J39"/>
    <mergeCell ref="I41:J41"/>
    <mergeCell ref="I42:J42"/>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U12:Z12"/>
    <mergeCell ref="A13:B13"/>
    <mergeCell ref="C13:D13"/>
    <mergeCell ref="E13:F13"/>
    <mergeCell ref="G13:H13"/>
    <mergeCell ref="I13:J13"/>
    <mergeCell ref="K13:R13"/>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I44:J44"/>
    <mergeCell ref="I45:J45"/>
    <mergeCell ref="I43:J43"/>
    <mergeCell ref="A2:H8"/>
    <mergeCell ref="K2:Q2"/>
    <mergeCell ref="S2:Y2"/>
    <mergeCell ref="A11:B11"/>
    <mergeCell ref="C11:D11"/>
    <mergeCell ref="E11:F11"/>
    <mergeCell ref="G11:H11"/>
    <mergeCell ref="I11:J11"/>
    <mergeCell ref="K11:R11"/>
    <mergeCell ref="S11:Z11"/>
    <mergeCell ref="S13:Z13"/>
    <mergeCell ref="A14:B14"/>
    <mergeCell ref="C14:D14"/>
    <mergeCell ref="E14:F14"/>
    <mergeCell ref="G14:H14"/>
    <mergeCell ref="I14:J14"/>
    <mergeCell ref="K14:R14"/>
    <mergeCell ref="S14:Z14"/>
    <mergeCell ref="K12:L12"/>
    <mergeCell ref="M12:R12"/>
    <mergeCell ref="S12:T12"/>
  </mergeCells>
  <conditionalFormatting sqref="A12 C12 E12 G12 K12 S12 A18 C18 E18 G18 I18 K18 S18 A24 C24 E24 G24 I24 K24 S24 A30 C30 E30 G30 I30 K30 S30 A36 C36 E36 G36 I36 K36 S36 A48 C48">
    <cfRule type="expression" dxfId="43" priority="3">
      <formula>MONTH(A12)&lt;&gt;MONTH($A$2)</formula>
    </cfRule>
    <cfRule type="expression" dxfId="42" priority="4">
      <formula>OR(WEEKDAY(A12,1)=1,WEEKDAY(A12,1)=7)</formula>
    </cfRule>
  </conditionalFormatting>
  <conditionalFormatting sqref="I12">
    <cfRule type="expression" dxfId="41" priority="1">
      <formula>MONTH(I12)&lt;&gt;MONTH($A$2)</formula>
    </cfRule>
    <cfRule type="expression" dxfId="40"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8"/>
  <sheetViews>
    <sheetView showGridLines="0" workbookViewId="0">
      <pane ySplit="11" topLeftCell="A39" activePane="bottomLeft" state="frozen"/>
      <selection pane="bottomLeft" activeCell="K37" sqref="K37:R37"/>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DATE(JAN!AI20,JAN!AI22+2,1)</f>
        <v>45352</v>
      </c>
      <c r="B2" s="105"/>
      <c r="C2" s="105"/>
      <c r="D2" s="105"/>
      <c r="E2" s="105"/>
      <c r="F2" s="105"/>
      <c r="G2" s="105"/>
      <c r="H2" s="105"/>
      <c r="I2" s="34"/>
      <c r="J2" s="34"/>
      <c r="K2" s="111">
        <f>DATE(YEAR(A2),MONTH(A2)-1,1)</f>
        <v>45323</v>
      </c>
      <c r="L2" s="111"/>
      <c r="M2" s="111"/>
      <c r="N2" s="111"/>
      <c r="O2" s="111"/>
      <c r="P2" s="111"/>
      <c r="Q2" s="111"/>
      <c r="R2" s="35"/>
      <c r="S2" s="111">
        <f>DATE(YEAR(A2),MONTH(A2)+1,1)</f>
        <v>45383</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f t="shared" si="0"/>
        <v>45323</v>
      </c>
      <c r="P4" s="37">
        <f t="shared" si="0"/>
        <v>45324</v>
      </c>
      <c r="Q4" s="37">
        <f t="shared" si="0"/>
        <v>45325</v>
      </c>
      <c r="R4" s="35"/>
      <c r="S4" s="37" t="str">
        <f t="shared" ref="S4:Y9" si="1">IF(MONTH($S$2)&lt;&gt;MONTH($S$2-(WEEKDAY($S$2,1)-(Dia_de_início-1))-IF((WEEKDAY($S$2,1)-(Dia_de_início-1))&lt;=0,7,0)+(ROW(S4)-ROW($S$4))*7+(COLUMN(S4)-COLUMN($S$4)+1)),"",$S$2-(WEEKDAY($S$2,1)-(Dia_de_início-1))-IF((WEEKDAY($S$2,1)-(Dia_de_início-1))&lt;=0,7,0)+(ROW(S4)-ROW($S$4))*7+(COLUMN(S4)-COLUMN($S$4)+1))</f>
        <v/>
      </c>
      <c r="T4" s="37">
        <f t="shared" si="1"/>
        <v>45383</v>
      </c>
      <c r="U4" s="37">
        <f t="shared" si="1"/>
        <v>45384</v>
      </c>
      <c r="V4" s="37">
        <f t="shared" si="1"/>
        <v>45385</v>
      </c>
      <c r="W4" s="37">
        <f t="shared" si="1"/>
        <v>45386</v>
      </c>
      <c r="X4" s="37">
        <f t="shared" si="1"/>
        <v>45387</v>
      </c>
      <c r="Y4" s="37">
        <f t="shared" si="1"/>
        <v>45388</v>
      </c>
      <c r="Z4" s="38"/>
    </row>
    <row r="5" spans="1:26" s="4" customFormat="1" ht="9" customHeight="1">
      <c r="A5" s="105"/>
      <c r="B5" s="105"/>
      <c r="C5" s="105"/>
      <c r="D5" s="105"/>
      <c r="E5" s="105"/>
      <c r="F5" s="105"/>
      <c r="G5" s="105"/>
      <c r="H5" s="105"/>
      <c r="I5" s="34"/>
      <c r="J5" s="34"/>
      <c r="K5" s="37">
        <f t="shared" si="0"/>
        <v>45326</v>
      </c>
      <c r="L5" s="37">
        <f t="shared" si="0"/>
        <v>45327</v>
      </c>
      <c r="M5" s="37">
        <f t="shared" si="0"/>
        <v>45328</v>
      </c>
      <c r="N5" s="37">
        <f t="shared" si="0"/>
        <v>45329</v>
      </c>
      <c r="O5" s="37">
        <f t="shared" si="0"/>
        <v>45330</v>
      </c>
      <c r="P5" s="37">
        <f t="shared" si="0"/>
        <v>45331</v>
      </c>
      <c r="Q5" s="37">
        <f t="shared" si="0"/>
        <v>45332</v>
      </c>
      <c r="R5" s="35"/>
      <c r="S5" s="37">
        <f t="shared" si="1"/>
        <v>45389</v>
      </c>
      <c r="T5" s="37">
        <f t="shared" si="1"/>
        <v>45390</v>
      </c>
      <c r="U5" s="37">
        <f t="shared" si="1"/>
        <v>45391</v>
      </c>
      <c r="V5" s="37">
        <f t="shared" si="1"/>
        <v>45392</v>
      </c>
      <c r="W5" s="37">
        <f t="shared" si="1"/>
        <v>45393</v>
      </c>
      <c r="X5" s="37">
        <f t="shared" si="1"/>
        <v>45394</v>
      </c>
      <c r="Y5" s="37">
        <f t="shared" si="1"/>
        <v>45395</v>
      </c>
      <c r="Z5" s="38"/>
    </row>
    <row r="6" spans="1:26" s="4" customFormat="1" ht="9" customHeight="1">
      <c r="A6" s="105"/>
      <c r="B6" s="105"/>
      <c r="C6" s="105"/>
      <c r="D6" s="105"/>
      <c r="E6" s="105"/>
      <c r="F6" s="105"/>
      <c r="G6" s="105"/>
      <c r="H6" s="105"/>
      <c r="I6" s="34"/>
      <c r="J6" s="34"/>
      <c r="K6" s="37">
        <f t="shared" si="0"/>
        <v>45333</v>
      </c>
      <c r="L6" s="37">
        <f t="shared" si="0"/>
        <v>45334</v>
      </c>
      <c r="M6" s="37">
        <f t="shared" si="0"/>
        <v>45335</v>
      </c>
      <c r="N6" s="37">
        <f t="shared" si="0"/>
        <v>45336</v>
      </c>
      <c r="O6" s="37">
        <f t="shared" si="0"/>
        <v>45337</v>
      </c>
      <c r="P6" s="37">
        <f t="shared" si="0"/>
        <v>45338</v>
      </c>
      <c r="Q6" s="37">
        <f t="shared" si="0"/>
        <v>45339</v>
      </c>
      <c r="R6" s="35"/>
      <c r="S6" s="37">
        <f t="shared" si="1"/>
        <v>45396</v>
      </c>
      <c r="T6" s="37">
        <f t="shared" si="1"/>
        <v>45397</v>
      </c>
      <c r="U6" s="37">
        <f t="shared" si="1"/>
        <v>45398</v>
      </c>
      <c r="V6" s="37">
        <f t="shared" si="1"/>
        <v>45399</v>
      </c>
      <c r="W6" s="37">
        <f t="shared" si="1"/>
        <v>45400</v>
      </c>
      <c r="X6" s="37">
        <f t="shared" si="1"/>
        <v>45401</v>
      </c>
      <c r="Y6" s="37">
        <f t="shared" si="1"/>
        <v>45402</v>
      </c>
      <c r="Z6" s="38"/>
    </row>
    <row r="7" spans="1:26" s="4" customFormat="1" ht="9" customHeight="1">
      <c r="A7" s="105"/>
      <c r="B7" s="105"/>
      <c r="C7" s="105"/>
      <c r="D7" s="105"/>
      <c r="E7" s="105"/>
      <c r="F7" s="105"/>
      <c r="G7" s="105"/>
      <c r="H7" s="105"/>
      <c r="I7" s="34"/>
      <c r="J7" s="34"/>
      <c r="K7" s="37">
        <f t="shared" si="0"/>
        <v>45340</v>
      </c>
      <c r="L7" s="37">
        <f t="shared" si="0"/>
        <v>45341</v>
      </c>
      <c r="M7" s="37">
        <f t="shared" si="0"/>
        <v>45342</v>
      </c>
      <c r="N7" s="37">
        <f t="shared" si="0"/>
        <v>45343</v>
      </c>
      <c r="O7" s="37">
        <f t="shared" si="0"/>
        <v>45344</v>
      </c>
      <c r="P7" s="37">
        <f t="shared" si="0"/>
        <v>45345</v>
      </c>
      <c r="Q7" s="37">
        <f t="shared" si="0"/>
        <v>45346</v>
      </c>
      <c r="R7" s="35"/>
      <c r="S7" s="37">
        <f t="shared" si="1"/>
        <v>45403</v>
      </c>
      <c r="T7" s="37">
        <f t="shared" si="1"/>
        <v>45404</v>
      </c>
      <c r="U7" s="37">
        <f t="shared" si="1"/>
        <v>45405</v>
      </c>
      <c r="V7" s="37">
        <f t="shared" si="1"/>
        <v>45406</v>
      </c>
      <c r="W7" s="37">
        <f t="shared" si="1"/>
        <v>45407</v>
      </c>
      <c r="X7" s="37">
        <f t="shared" si="1"/>
        <v>45408</v>
      </c>
      <c r="Y7" s="37">
        <f t="shared" si="1"/>
        <v>45409</v>
      </c>
      <c r="Z7" s="38"/>
    </row>
    <row r="8" spans="1:26" s="4" customFormat="1" ht="9" customHeight="1">
      <c r="A8" s="105"/>
      <c r="B8" s="105"/>
      <c r="C8" s="105"/>
      <c r="D8" s="105"/>
      <c r="E8" s="105"/>
      <c r="F8" s="105"/>
      <c r="G8" s="105"/>
      <c r="H8" s="105"/>
      <c r="I8" s="34"/>
      <c r="J8" s="34"/>
      <c r="K8" s="37">
        <f t="shared" si="0"/>
        <v>45347</v>
      </c>
      <c r="L8" s="37">
        <f t="shared" si="0"/>
        <v>45348</v>
      </c>
      <c r="M8" s="37">
        <f t="shared" si="0"/>
        <v>45349</v>
      </c>
      <c r="N8" s="37">
        <f t="shared" si="0"/>
        <v>45350</v>
      </c>
      <c r="O8" s="37">
        <f t="shared" si="0"/>
        <v>45351</v>
      </c>
      <c r="P8" s="37" t="str">
        <f t="shared" si="0"/>
        <v/>
      </c>
      <c r="Q8" s="37" t="str">
        <f t="shared" si="0"/>
        <v/>
      </c>
      <c r="R8" s="35"/>
      <c r="S8" s="37">
        <f t="shared" si="1"/>
        <v>45410</v>
      </c>
      <c r="T8" s="37">
        <f t="shared" si="1"/>
        <v>45411</v>
      </c>
      <c r="U8" s="37">
        <f t="shared" si="1"/>
        <v>45412</v>
      </c>
      <c r="V8" s="37" t="str">
        <f t="shared" si="1"/>
        <v/>
      </c>
      <c r="W8" s="37" t="str">
        <f t="shared" si="1"/>
        <v/>
      </c>
      <c r="X8" s="37" t="str">
        <f t="shared" si="1"/>
        <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45347</v>
      </c>
      <c r="B11" s="110"/>
      <c r="C11" s="110">
        <f>C12</f>
        <v>45348</v>
      </c>
      <c r="D11" s="110"/>
      <c r="E11" s="110">
        <f>E12</f>
        <v>45349</v>
      </c>
      <c r="F11" s="110"/>
      <c r="G11" s="110">
        <f>G12</f>
        <v>45350</v>
      </c>
      <c r="H11" s="110"/>
      <c r="I11" s="110">
        <f>I12</f>
        <v>45351</v>
      </c>
      <c r="J11" s="110"/>
      <c r="K11" s="110">
        <f>K12</f>
        <v>45352</v>
      </c>
      <c r="L11" s="110"/>
      <c r="M11" s="110"/>
      <c r="N11" s="110"/>
      <c r="O11" s="110"/>
      <c r="P11" s="110"/>
      <c r="Q11" s="110"/>
      <c r="R11" s="110"/>
      <c r="S11" s="110">
        <f>S12</f>
        <v>45353</v>
      </c>
      <c r="T11" s="110"/>
      <c r="U11" s="110"/>
      <c r="V11" s="110"/>
      <c r="W11" s="110"/>
      <c r="X11" s="110"/>
      <c r="Y11" s="110"/>
      <c r="Z11" s="112"/>
    </row>
    <row r="12" spans="1:26" s="1" customFormat="1" ht="18.75">
      <c r="A12" s="26">
        <f>$A$2-(WEEKDAY($A$2,1)-(Dia_de_início-1))-IF((WEEKDAY($A$2,1)-(Dia_de_início-1))&lt;=0,7,0)+1</f>
        <v>45347</v>
      </c>
      <c r="B12" s="12"/>
      <c r="C12" s="27">
        <f>A12+1</f>
        <v>45348</v>
      </c>
      <c r="D12" s="11"/>
      <c r="E12" s="27">
        <f>C12+1</f>
        <v>45349</v>
      </c>
      <c r="F12" s="11"/>
      <c r="G12" s="27">
        <f>E12+1</f>
        <v>45350</v>
      </c>
      <c r="H12" s="11"/>
      <c r="I12" s="27">
        <f>G12+1</f>
        <v>45351</v>
      </c>
      <c r="J12" s="11"/>
      <c r="K12" s="63">
        <f>I12+1</f>
        <v>45352</v>
      </c>
      <c r="L12" s="64"/>
      <c r="M12" s="65"/>
      <c r="N12" s="65"/>
      <c r="O12" s="65"/>
      <c r="P12" s="65"/>
      <c r="Q12" s="65"/>
      <c r="R12" s="66"/>
      <c r="S12" s="70">
        <f>K12+1</f>
        <v>45353</v>
      </c>
      <c r="T12" s="71"/>
      <c r="U12" s="72"/>
      <c r="V12" s="72"/>
      <c r="W12" s="72"/>
      <c r="X12" s="72"/>
      <c r="Y12" s="72"/>
      <c r="Z12" s="73"/>
    </row>
    <row r="13" spans="1:26" s="1" customFormat="1" ht="66.75" customHeight="1">
      <c r="A13" s="60"/>
      <c r="B13" s="61"/>
      <c r="C13" s="76"/>
      <c r="D13" s="77"/>
      <c r="E13" s="76"/>
      <c r="F13" s="77"/>
      <c r="G13" s="76"/>
      <c r="H13" s="77"/>
      <c r="I13" s="76"/>
      <c r="J13" s="77"/>
      <c r="K13" s="122" t="s">
        <v>29</v>
      </c>
      <c r="L13" s="123"/>
      <c r="M13" s="123"/>
      <c r="N13" s="123"/>
      <c r="O13" s="123"/>
      <c r="P13" s="123"/>
      <c r="Q13" s="123"/>
      <c r="R13" s="124"/>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45354</v>
      </c>
      <c r="B18" s="12"/>
      <c r="C18" s="27">
        <f>A18+1</f>
        <v>45355</v>
      </c>
      <c r="D18" s="11"/>
      <c r="E18" s="27">
        <f>C18+1</f>
        <v>45356</v>
      </c>
      <c r="F18" s="11"/>
      <c r="G18" s="27">
        <f>E18+1</f>
        <v>45357</v>
      </c>
      <c r="H18" s="11"/>
      <c r="I18" s="27">
        <f>G18+1</f>
        <v>45358</v>
      </c>
      <c r="J18" s="11"/>
      <c r="K18" s="63">
        <f>I18+1</f>
        <v>45359</v>
      </c>
      <c r="L18" s="64"/>
      <c r="M18" s="65"/>
      <c r="N18" s="65"/>
      <c r="O18" s="65"/>
      <c r="P18" s="65"/>
      <c r="Q18" s="65"/>
      <c r="R18" s="66"/>
      <c r="S18" s="70">
        <f>K18+1</f>
        <v>45360</v>
      </c>
      <c r="T18" s="71"/>
      <c r="U18" s="72"/>
      <c r="V18" s="72"/>
      <c r="W18" s="72"/>
      <c r="X18" s="72"/>
      <c r="Y18" s="72"/>
      <c r="Z18" s="73"/>
    </row>
    <row r="19" spans="1:27" s="1" customFormat="1" ht="38.25" customHeight="1">
      <c r="A19" s="60"/>
      <c r="B19" s="61"/>
      <c r="C19" s="76"/>
      <c r="D19" s="77"/>
      <c r="E19" s="76"/>
      <c r="F19" s="77"/>
      <c r="G19" s="122" t="s">
        <v>6</v>
      </c>
      <c r="H19" s="124"/>
      <c r="I19" s="122" t="s">
        <v>7</v>
      </c>
      <c r="J19" s="124"/>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45361</v>
      </c>
      <c r="B24" s="12"/>
      <c r="C24" s="27">
        <f>A24+1</f>
        <v>45362</v>
      </c>
      <c r="D24" s="11"/>
      <c r="E24" s="27">
        <f>C24+1</f>
        <v>45363</v>
      </c>
      <c r="F24" s="11"/>
      <c r="G24" s="27">
        <f>E24+1</f>
        <v>45364</v>
      </c>
      <c r="H24" s="11"/>
      <c r="I24" s="27">
        <f>G24+1</f>
        <v>45365</v>
      </c>
      <c r="J24" s="11"/>
      <c r="K24" s="63">
        <f>I24+1</f>
        <v>45366</v>
      </c>
      <c r="L24" s="64"/>
      <c r="M24" s="65"/>
      <c r="N24" s="65"/>
      <c r="O24" s="65"/>
      <c r="P24" s="65"/>
      <c r="Q24" s="65"/>
      <c r="R24" s="66"/>
      <c r="S24" s="70">
        <f>K24+1</f>
        <v>45367</v>
      </c>
      <c r="T24" s="71"/>
      <c r="U24" s="72"/>
      <c r="V24" s="72"/>
      <c r="W24" s="72"/>
      <c r="X24" s="72"/>
      <c r="Y24" s="72"/>
      <c r="Z24" s="73"/>
    </row>
    <row r="25" spans="1:27" s="1" customFormat="1" ht="75" customHeight="1">
      <c r="A25" s="60"/>
      <c r="B25" s="61"/>
      <c r="C25" s="76"/>
      <c r="D25" s="77"/>
      <c r="E25" s="76"/>
      <c r="F25" s="77"/>
      <c r="G25" s="76"/>
      <c r="H25" s="77"/>
      <c r="I25" s="125" t="s">
        <v>8</v>
      </c>
      <c r="J25" s="126"/>
      <c r="K25" s="125" t="s">
        <v>9</v>
      </c>
      <c r="L25" s="127"/>
      <c r="M25" s="127"/>
      <c r="N25" s="127"/>
      <c r="O25" s="127"/>
      <c r="P25" s="127"/>
      <c r="Q25" s="127"/>
      <c r="R25" s="126"/>
      <c r="S25" s="60"/>
      <c r="T25" s="61"/>
      <c r="U25" s="61"/>
      <c r="V25" s="61"/>
      <c r="W25" s="61"/>
      <c r="X25" s="61"/>
      <c r="Y25" s="61"/>
      <c r="Z25" s="62"/>
    </row>
    <row r="26" spans="1:27" s="1" customFormat="1" ht="66.75" customHeight="1">
      <c r="A26" s="60"/>
      <c r="B26" s="61"/>
      <c r="C26" s="76"/>
      <c r="D26" s="77"/>
      <c r="E26" s="76"/>
      <c r="F26" s="77"/>
      <c r="G26" s="76"/>
      <c r="H26" s="77"/>
      <c r="I26" s="80"/>
      <c r="J26" s="81"/>
      <c r="K26" s="125" t="s">
        <v>10</v>
      </c>
      <c r="L26" s="127"/>
      <c r="M26" s="127"/>
      <c r="N26" s="127"/>
      <c r="O26" s="127"/>
      <c r="P26" s="127"/>
      <c r="Q26" s="127"/>
      <c r="R26" s="126"/>
      <c r="S26" s="60"/>
      <c r="T26" s="61"/>
      <c r="U26" s="61"/>
      <c r="V26" s="61"/>
      <c r="W26" s="61"/>
      <c r="X26" s="61"/>
      <c r="Y26" s="61"/>
      <c r="Z26" s="62"/>
    </row>
    <row r="27" spans="1:27" s="1" customFormat="1" ht="66.75" customHeight="1">
      <c r="A27" s="60"/>
      <c r="B27" s="61"/>
      <c r="C27" s="76"/>
      <c r="D27" s="77"/>
      <c r="E27" s="76"/>
      <c r="F27" s="77"/>
      <c r="G27" s="76"/>
      <c r="H27" s="77"/>
      <c r="I27" s="80"/>
      <c r="J27" s="81"/>
      <c r="K27" s="92" t="s">
        <v>11</v>
      </c>
      <c r="L27" s="128"/>
      <c r="M27" s="128"/>
      <c r="N27" s="128"/>
      <c r="O27" s="128"/>
      <c r="P27" s="128"/>
      <c r="Q27" s="128"/>
      <c r="R27" s="93"/>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45368</v>
      </c>
      <c r="B30" s="12"/>
      <c r="C30" s="27">
        <f>A30+1</f>
        <v>45369</v>
      </c>
      <c r="D30" s="11"/>
      <c r="E30" s="27">
        <f>C30+1</f>
        <v>45370</v>
      </c>
      <c r="F30" s="11"/>
      <c r="G30" s="27">
        <f>E30+1</f>
        <v>45371</v>
      </c>
      <c r="H30" s="11"/>
      <c r="I30" s="27">
        <f>G30+1</f>
        <v>45372</v>
      </c>
      <c r="J30" s="11"/>
      <c r="K30" s="63">
        <f>I30+1</f>
        <v>45373</v>
      </c>
      <c r="L30" s="64"/>
      <c r="M30" s="65"/>
      <c r="N30" s="65"/>
      <c r="O30" s="65"/>
      <c r="P30" s="65"/>
      <c r="Q30" s="65"/>
      <c r="R30" s="66"/>
      <c r="S30" s="70">
        <f>K30+1</f>
        <v>45374</v>
      </c>
      <c r="T30" s="71"/>
      <c r="U30" s="72"/>
      <c r="V30" s="72"/>
      <c r="W30" s="72"/>
      <c r="X30" s="72"/>
      <c r="Y30" s="72"/>
      <c r="Z30" s="73"/>
    </row>
    <row r="31" spans="1:27" s="1" customFormat="1" ht="54.75" customHeight="1">
      <c r="A31" s="60"/>
      <c r="B31" s="61"/>
      <c r="C31" s="76"/>
      <c r="D31" s="77"/>
      <c r="E31" s="76"/>
      <c r="F31" s="77"/>
      <c r="G31" s="122" t="s">
        <v>12</v>
      </c>
      <c r="H31" s="124"/>
      <c r="I31" s="76"/>
      <c r="J31" s="77"/>
      <c r="K31" s="76"/>
      <c r="L31" s="90"/>
      <c r="M31" s="90"/>
      <c r="N31" s="90"/>
      <c r="O31" s="90"/>
      <c r="P31" s="90"/>
      <c r="Q31" s="90"/>
      <c r="R31" s="77"/>
      <c r="S31" s="60"/>
      <c r="T31" s="61"/>
      <c r="U31" s="61"/>
      <c r="V31" s="61"/>
      <c r="W31" s="61"/>
      <c r="X31" s="61"/>
      <c r="Y31" s="61"/>
      <c r="Z31" s="62"/>
    </row>
    <row r="32" spans="1:27" s="1" customFormat="1" ht="44.25" customHeight="1">
      <c r="A32" s="60"/>
      <c r="B32" s="61"/>
      <c r="C32" s="76"/>
      <c r="D32" s="77"/>
      <c r="E32" s="76"/>
      <c r="F32" s="77"/>
      <c r="G32" s="96" t="s">
        <v>13</v>
      </c>
      <c r="H32" s="97"/>
      <c r="I32" s="76"/>
      <c r="J32" s="77"/>
      <c r="K32" s="76"/>
      <c r="L32" s="90"/>
      <c r="M32" s="90"/>
      <c r="N32" s="90"/>
      <c r="O32" s="90"/>
      <c r="P32" s="90"/>
      <c r="Q32" s="90"/>
      <c r="R32" s="77"/>
      <c r="S32" s="60"/>
      <c r="T32" s="61"/>
      <c r="U32" s="61"/>
      <c r="V32" s="61"/>
      <c r="W32" s="61"/>
      <c r="X32" s="61"/>
      <c r="Y32" s="61"/>
      <c r="Z32" s="62"/>
    </row>
    <row r="33" spans="1:27" s="1" customFormat="1" ht="33" customHeigh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45375</v>
      </c>
      <c r="B36" s="12"/>
      <c r="C36" s="27">
        <f>A36+1</f>
        <v>45376</v>
      </c>
      <c r="D36" s="11"/>
      <c r="E36" s="27">
        <f>C36+1</f>
        <v>45377</v>
      </c>
      <c r="F36" s="11"/>
      <c r="G36" s="27">
        <f>E36+1</f>
        <v>45378</v>
      </c>
      <c r="H36" s="11"/>
      <c r="I36" s="27">
        <f>G36+1</f>
        <v>45379</v>
      </c>
      <c r="J36" s="11"/>
      <c r="K36" s="63">
        <f>I36+1</f>
        <v>45380</v>
      </c>
      <c r="L36" s="64"/>
      <c r="M36" s="65"/>
      <c r="N36" s="65"/>
      <c r="O36" s="65"/>
      <c r="P36" s="65"/>
      <c r="Q36" s="65"/>
      <c r="R36" s="66"/>
      <c r="S36" s="70">
        <f>K36+1</f>
        <v>45381</v>
      </c>
      <c r="T36" s="71"/>
      <c r="U36" s="72"/>
      <c r="V36" s="72"/>
      <c r="W36" s="72"/>
      <c r="X36" s="72"/>
      <c r="Y36" s="72"/>
      <c r="Z36" s="73"/>
    </row>
    <row r="37" spans="1:27" s="1" customFormat="1" ht="43.5" customHeight="1">
      <c r="A37" s="60"/>
      <c r="B37" s="61"/>
      <c r="C37" s="122" t="s">
        <v>15</v>
      </c>
      <c r="D37" s="124"/>
      <c r="E37" s="76"/>
      <c r="F37" s="77"/>
      <c r="G37" s="76"/>
      <c r="H37" s="77"/>
      <c r="I37" s="129" t="s">
        <v>30</v>
      </c>
      <c r="J37" s="130"/>
      <c r="K37" s="148" t="s">
        <v>42</v>
      </c>
      <c r="L37" s="151"/>
      <c r="M37" s="151"/>
      <c r="N37" s="151"/>
      <c r="O37" s="151"/>
      <c r="P37" s="151"/>
      <c r="Q37" s="151"/>
      <c r="R37" s="149"/>
      <c r="S37" s="60"/>
      <c r="T37" s="61"/>
      <c r="U37" s="61"/>
      <c r="V37" s="61"/>
      <c r="W37" s="61"/>
      <c r="X37" s="61"/>
      <c r="Y37" s="61"/>
      <c r="Z37" s="62"/>
    </row>
    <row r="38" spans="1:27" s="1" customFormat="1" ht="28.5" customHeight="1">
      <c r="A38" s="60"/>
      <c r="B38" s="61"/>
      <c r="C38" s="76"/>
      <c r="D38" s="77"/>
      <c r="E38" s="76"/>
      <c r="F38" s="77"/>
      <c r="G38" s="76"/>
      <c r="H38" s="77"/>
      <c r="I38" s="131" t="s">
        <v>31</v>
      </c>
      <c r="J38" s="132"/>
      <c r="K38" s="76"/>
      <c r="L38" s="90"/>
      <c r="M38" s="90"/>
      <c r="N38" s="90"/>
      <c r="O38" s="90"/>
      <c r="P38" s="90"/>
      <c r="Q38" s="90"/>
      <c r="R38" s="77"/>
      <c r="S38" s="60"/>
      <c r="T38" s="61"/>
      <c r="U38" s="61"/>
      <c r="V38" s="61"/>
      <c r="W38" s="61"/>
      <c r="X38" s="61"/>
      <c r="Y38" s="61"/>
      <c r="Z38" s="62"/>
    </row>
    <row r="39" spans="1:27" s="1" customFormat="1" ht="41.25" customHeight="1">
      <c r="A39" s="60"/>
      <c r="B39" s="61"/>
      <c r="C39" s="76"/>
      <c r="D39" s="77"/>
      <c r="E39" s="76"/>
      <c r="F39" s="77"/>
      <c r="G39" s="76"/>
      <c r="H39" s="77"/>
      <c r="I39" s="122" t="s">
        <v>23</v>
      </c>
      <c r="J39" s="124"/>
      <c r="K39" s="76"/>
      <c r="L39" s="90"/>
      <c r="M39" s="90"/>
      <c r="N39" s="90"/>
      <c r="O39" s="90"/>
      <c r="P39" s="90"/>
      <c r="Q39" s="90"/>
      <c r="R39" s="77"/>
      <c r="S39" s="60"/>
      <c r="T39" s="61"/>
      <c r="U39" s="61"/>
      <c r="V39" s="61"/>
      <c r="W39" s="61"/>
      <c r="X39" s="61"/>
      <c r="Y39" s="61"/>
      <c r="Z39" s="62"/>
    </row>
    <row r="40" spans="1:27" s="1" customFormat="1" ht="41.25" customHeight="1">
      <c r="A40" s="28"/>
      <c r="B40" s="29"/>
      <c r="C40" s="31"/>
      <c r="D40" s="32"/>
      <c r="E40" s="31"/>
      <c r="F40" s="32"/>
      <c r="G40" s="31"/>
      <c r="H40" s="32"/>
      <c r="I40" s="122" t="s">
        <v>25</v>
      </c>
      <c r="J40" s="133"/>
      <c r="K40" s="31"/>
      <c r="L40" s="33"/>
      <c r="M40" s="33"/>
      <c r="N40" s="33"/>
      <c r="O40" s="33"/>
      <c r="P40" s="33"/>
      <c r="Q40" s="33"/>
      <c r="R40" s="32"/>
      <c r="S40" s="28"/>
      <c r="T40" s="29"/>
      <c r="U40" s="29"/>
      <c r="V40" s="29"/>
      <c r="W40" s="29"/>
      <c r="X40" s="29"/>
      <c r="Y40" s="29"/>
      <c r="Z40" s="30"/>
    </row>
    <row r="41" spans="1:27" s="1" customFormat="1" ht="41.25" customHeight="1">
      <c r="A41" s="60"/>
      <c r="B41" s="61"/>
      <c r="C41" s="76"/>
      <c r="D41" s="77"/>
      <c r="E41" s="76"/>
      <c r="F41" s="77"/>
      <c r="G41" s="76"/>
      <c r="H41" s="77"/>
      <c r="I41" s="122" t="s">
        <v>24</v>
      </c>
      <c r="J41" s="124"/>
      <c r="K41" s="76"/>
      <c r="L41" s="90"/>
      <c r="M41" s="90"/>
      <c r="N41" s="90"/>
      <c r="O41" s="90"/>
      <c r="P41" s="90"/>
      <c r="Q41" s="90"/>
      <c r="R41" s="77"/>
      <c r="S41" s="60"/>
      <c r="T41" s="61"/>
      <c r="U41" s="61"/>
      <c r="V41" s="61"/>
      <c r="W41" s="61"/>
      <c r="X41" s="61"/>
      <c r="Y41" s="61"/>
      <c r="Z41" s="62"/>
    </row>
    <row r="42" spans="1:27" s="2" customFormat="1" ht="17.25" customHeight="1">
      <c r="A42" s="57"/>
      <c r="B42" s="58"/>
      <c r="C42" s="74"/>
      <c r="D42" s="75"/>
      <c r="E42" s="74"/>
      <c r="F42" s="75"/>
      <c r="G42" s="74"/>
      <c r="H42" s="75"/>
      <c r="I42" s="74"/>
      <c r="J42" s="75"/>
      <c r="K42" s="74"/>
      <c r="L42" s="91"/>
      <c r="M42" s="91"/>
      <c r="N42" s="91"/>
      <c r="O42" s="91"/>
      <c r="P42" s="91"/>
      <c r="Q42" s="91"/>
      <c r="R42" s="75"/>
      <c r="S42" s="57"/>
      <c r="T42" s="58"/>
      <c r="U42" s="58"/>
      <c r="V42" s="58"/>
      <c r="W42" s="58"/>
      <c r="X42" s="58"/>
      <c r="Y42" s="58"/>
      <c r="Z42" s="59"/>
      <c r="AA42" s="1"/>
    </row>
    <row r="43" spans="1:27" ht="18.75">
      <c r="A43" s="26">
        <f>S36+1</f>
        <v>45382</v>
      </c>
      <c r="B43" s="12"/>
      <c r="C43" s="27">
        <f>A43+1</f>
        <v>45383</v>
      </c>
      <c r="D43" s="11"/>
      <c r="E43" s="13" t="s">
        <v>0</v>
      </c>
      <c r="F43" s="14"/>
      <c r="G43" s="14"/>
      <c r="H43" s="14"/>
      <c r="I43" s="14"/>
      <c r="J43" s="14"/>
      <c r="K43" s="14"/>
      <c r="L43" s="14"/>
      <c r="M43" s="14"/>
      <c r="N43" s="14"/>
      <c r="O43" s="14"/>
      <c r="P43" s="14"/>
      <c r="Q43" s="14"/>
      <c r="R43" s="14"/>
      <c r="S43" s="14"/>
      <c r="T43" s="14"/>
      <c r="U43" s="14"/>
      <c r="V43" s="14"/>
      <c r="W43" s="14"/>
      <c r="X43" s="14"/>
      <c r="Y43" s="14"/>
      <c r="Z43" s="9"/>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8"/>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6"/>
      <c r="L46" s="6"/>
      <c r="M46" s="6"/>
      <c r="N46" s="6"/>
      <c r="O46" s="6"/>
      <c r="P46" s="6"/>
      <c r="Q46" s="6"/>
      <c r="R46" s="6"/>
      <c r="S46" s="6"/>
      <c r="T46" s="6"/>
      <c r="U46" s="6"/>
      <c r="V46" s="6"/>
      <c r="W46" s="6"/>
      <c r="X46" s="6"/>
      <c r="Y46" s="6"/>
      <c r="Z46" s="7"/>
    </row>
    <row r="47" spans="1:27">
      <c r="A47" s="60"/>
      <c r="B47" s="61"/>
      <c r="C47" s="76"/>
      <c r="D47" s="77"/>
      <c r="E47" s="15"/>
      <c r="F47" s="6"/>
      <c r="G47" s="6"/>
      <c r="H47" s="6"/>
      <c r="I47" s="6"/>
      <c r="J47" s="6"/>
      <c r="K47" s="115"/>
      <c r="L47" s="115"/>
      <c r="M47" s="115"/>
      <c r="N47" s="115"/>
      <c r="O47" s="115"/>
      <c r="P47" s="115"/>
      <c r="Q47" s="115"/>
      <c r="R47" s="115"/>
      <c r="S47" s="115"/>
      <c r="T47" s="115"/>
      <c r="U47" s="115"/>
      <c r="V47" s="115"/>
      <c r="W47" s="115"/>
      <c r="X47" s="115"/>
      <c r="Y47" s="115"/>
      <c r="Z47" s="116"/>
    </row>
    <row r="48" spans="1:27" s="1" customFormat="1">
      <c r="A48" s="57"/>
      <c r="B48" s="58"/>
      <c r="C48" s="74"/>
      <c r="D48" s="75"/>
      <c r="E48" s="16"/>
      <c r="F48" s="17"/>
      <c r="G48" s="17"/>
      <c r="H48" s="17"/>
      <c r="I48" s="17"/>
      <c r="J48" s="17"/>
      <c r="K48" s="113"/>
      <c r="L48" s="113"/>
      <c r="M48" s="113"/>
      <c r="N48" s="113"/>
      <c r="O48" s="113"/>
      <c r="P48" s="113"/>
      <c r="Q48" s="113"/>
      <c r="R48" s="113"/>
      <c r="S48" s="113"/>
      <c r="T48" s="113"/>
      <c r="U48" s="113"/>
      <c r="V48" s="113"/>
      <c r="W48" s="113"/>
      <c r="X48" s="113"/>
      <c r="Y48" s="113"/>
      <c r="Z48" s="114"/>
    </row>
  </sheetData>
  <mergeCells count="218">
    <mergeCell ref="A47:B47"/>
    <mergeCell ref="C47:D47"/>
    <mergeCell ref="K47:Z47"/>
    <mergeCell ref="A48:B48"/>
    <mergeCell ref="C48:D48"/>
    <mergeCell ref="K48:Z48"/>
    <mergeCell ref="S42:Z42"/>
    <mergeCell ref="A44:B44"/>
    <mergeCell ref="C44:D44"/>
    <mergeCell ref="A45:B45"/>
    <mergeCell ref="C45:D45"/>
    <mergeCell ref="A46:B46"/>
    <mergeCell ref="C46:D46"/>
    <mergeCell ref="A42:B42"/>
    <mergeCell ref="C42:D42"/>
    <mergeCell ref="E42:F42"/>
    <mergeCell ref="G42:H42"/>
    <mergeCell ref="I42:J42"/>
    <mergeCell ref="K42:R42"/>
    <mergeCell ref="A38:B38"/>
    <mergeCell ref="C38:D38"/>
    <mergeCell ref="E38:F38"/>
    <mergeCell ref="G38:H38"/>
    <mergeCell ref="I38:J38"/>
    <mergeCell ref="K38:R38"/>
    <mergeCell ref="S38:Z38"/>
    <mergeCell ref="S39:Z39"/>
    <mergeCell ref="A41:B41"/>
    <mergeCell ref="C41:D41"/>
    <mergeCell ref="E41:F41"/>
    <mergeCell ref="G41:H41"/>
    <mergeCell ref="I41:J41"/>
    <mergeCell ref="K41:R41"/>
    <mergeCell ref="S41:Z41"/>
    <mergeCell ref="A39:B39"/>
    <mergeCell ref="C39:D39"/>
    <mergeCell ref="E39:F39"/>
    <mergeCell ref="G39:H39"/>
    <mergeCell ref="I39:J39"/>
    <mergeCell ref="K39:R39"/>
    <mergeCell ref="I40:J40"/>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3 C43">
    <cfRule type="expression" dxfId="39" priority="3">
      <formula>MONTH(A12)&lt;&gt;MONTH($A$2)</formula>
    </cfRule>
    <cfRule type="expression" dxfId="38" priority="4">
      <formula>OR(WEEKDAY(A12,1)=1,WEEKDAY(A12,1)=7)</formula>
    </cfRule>
  </conditionalFormatting>
  <conditionalFormatting sqref="I12">
    <cfRule type="expression" dxfId="37" priority="1">
      <formula>MONTH(I12)&lt;&gt;MONTH($A$2)</formula>
    </cfRule>
    <cfRule type="expression" dxfId="36"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9"/>
  <sheetViews>
    <sheetView showGridLines="0" workbookViewId="0">
      <pane ySplit="11" topLeftCell="A32" activePane="bottomLeft" state="frozen"/>
      <selection pane="bottomLeft" activeCell="J40" sqref="J40"/>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DATE(JAN!AI20,JAN!AI22+3,1)</f>
        <v>45383</v>
      </c>
      <c r="B2" s="105"/>
      <c r="C2" s="105"/>
      <c r="D2" s="105"/>
      <c r="E2" s="105"/>
      <c r="F2" s="105"/>
      <c r="G2" s="105"/>
      <c r="H2" s="105"/>
      <c r="I2" s="34"/>
      <c r="J2" s="34"/>
      <c r="K2" s="111">
        <f>DATE(YEAR(A2),MONTH(A2)-1,1)</f>
        <v>45352</v>
      </c>
      <c r="L2" s="111"/>
      <c r="M2" s="111"/>
      <c r="N2" s="111"/>
      <c r="O2" s="111"/>
      <c r="P2" s="111"/>
      <c r="Q2" s="111"/>
      <c r="R2" s="35"/>
      <c r="S2" s="111">
        <f>DATE(YEAR(A2),MONTH(A2)+1,1)</f>
        <v>45413</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t="str">
        <f t="shared" si="0"/>
        <v/>
      </c>
      <c r="P4" s="37">
        <f t="shared" si="0"/>
        <v>45352</v>
      </c>
      <c r="Q4" s="37">
        <f t="shared" si="0"/>
        <v>45353</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f t="shared" si="1"/>
        <v>45413</v>
      </c>
      <c r="W4" s="37">
        <f t="shared" si="1"/>
        <v>45414</v>
      </c>
      <c r="X4" s="37">
        <f t="shared" si="1"/>
        <v>45415</v>
      </c>
      <c r="Y4" s="37">
        <f t="shared" si="1"/>
        <v>45416</v>
      </c>
      <c r="Z4" s="38"/>
    </row>
    <row r="5" spans="1:26" s="4" customFormat="1" ht="9" customHeight="1">
      <c r="A5" s="105"/>
      <c r="B5" s="105"/>
      <c r="C5" s="105"/>
      <c r="D5" s="105"/>
      <c r="E5" s="105"/>
      <c r="F5" s="105"/>
      <c r="G5" s="105"/>
      <c r="H5" s="105"/>
      <c r="I5" s="34"/>
      <c r="J5" s="34"/>
      <c r="K5" s="37">
        <f t="shared" si="0"/>
        <v>45354</v>
      </c>
      <c r="L5" s="37">
        <f t="shared" si="0"/>
        <v>45355</v>
      </c>
      <c r="M5" s="37">
        <f t="shared" si="0"/>
        <v>45356</v>
      </c>
      <c r="N5" s="37">
        <f t="shared" si="0"/>
        <v>45357</v>
      </c>
      <c r="O5" s="37">
        <f t="shared" si="0"/>
        <v>45358</v>
      </c>
      <c r="P5" s="37">
        <f t="shared" si="0"/>
        <v>45359</v>
      </c>
      <c r="Q5" s="37">
        <f t="shared" si="0"/>
        <v>45360</v>
      </c>
      <c r="R5" s="35"/>
      <c r="S5" s="37">
        <f t="shared" si="1"/>
        <v>45417</v>
      </c>
      <c r="T5" s="37">
        <f t="shared" si="1"/>
        <v>45418</v>
      </c>
      <c r="U5" s="37">
        <f t="shared" si="1"/>
        <v>45419</v>
      </c>
      <c r="V5" s="37">
        <f t="shared" si="1"/>
        <v>45420</v>
      </c>
      <c r="W5" s="37">
        <f t="shared" si="1"/>
        <v>45421</v>
      </c>
      <c r="X5" s="37">
        <f t="shared" si="1"/>
        <v>45422</v>
      </c>
      <c r="Y5" s="37">
        <f t="shared" si="1"/>
        <v>45423</v>
      </c>
      <c r="Z5" s="38"/>
    </row>
    <row r="6" spans="1:26" s="4" customFormat="1" ht="9" customHeight="1">
      <c r="A6" s="105"/>
      <c r="B6" s="105"/>
      <c r="C6" s="105"/>
      <c r="D6" s="105"/>
      <c r="E6" s="105"/>
      <c r="F6" s="105"/>
      <c r="G6" s="105"/>
      <c r="H6" s="105"/>
      <c r="I6" s="34"/>
      <c r="J6" s="34"/>
      <c r="K6" s="37">
        <f t="shared" si="0"/>
        <v>45361</v>
      </c>
      <c r="L6" s="37">
        <f t="shared" si="0"/>
        <v>45362</v>
      </c>
      <c r="M6" s="37">
        <f t="shared" si="0"/>
        <v>45363</v>
      </c>
      <c r="N6" s="37">
        <f t="shared" si="0"/>
        <v>45364</v>
      </c>
      <c r="O6" s="37">
        <f t="shared" si="0"/>
        <v>45365</v>
      </c>
      <c r="P6" s="37">
        <f t="shared" si="0"/>
        <v>45366</v>
      </c>
      <c r="Q6" s="37">
        <f t="shared" si="0"/>
        <v>45367</v>
      </c>
      <c r="R6" s="35"/>
      <c r="S6" s="37">
        <f t="shared" si="1"/>
        <v>45424</v>
      </c>
      <c r="T6" s="37">
        <f t="shared" si="1"/>
        <v>45425</v>
      </c>
      <c r="U6" s="37">
        <f t="shared" si="1"/>
        <v>45426</v>
      </c>
      <c r="V6" s="37">
        <f t="shared" si="1"/>
        <v>45427</v>
      </c>
      <c r="W6" s="37">
        <f t="shared" si="1"/>
        <v>45428</v>
      </c>
      <c r="X6" s="37">
        <f t="shared" si="1"/>
        <v>45429</v>
      </c>
      <c r="Y6" s="37">
        <f t="shared" si="1"/>
        <v>45430</v>
      </c>
      <c r="Z6" s="38"/>
    </row>
    <row r="7" spans="1:26" s="4" customFormat="1" ht="9" customHeight="1">
      <c r="A7" s="105"/>
      <c r="B7" s="105"/>
      <c r="C7" s="105"/>
      <c r="D7" s="105"/>
      <c r="E7" s="105"/>
      <c r="F7" s="105"/>
      <c r="G7" s="105"/>
      <c r="H7" s="105"/>
      <c r="I7" s="34"/>
      <c r="J7" s="34"/>
      <c r="K7" s="37">
        <f t="shared" si="0"/>
        <v>45368</v>
      </c>
      <c r="L7" s="37">
        <f t="shared" si="0"/>
        <v>45369</v>
      </c>
      <c r="M7" s="37">
        <f t="shared" si="0"/>
        <v>45370</v>
      </c>
      <c r="N7" s="37">
        <f t="shared" si="0"/>
        <v>45371</v>
      </c>
      <c r="O7" s="37">
        <f t="shared" si="0"/>
        <v>45372</v>
      </c>
      <c r="P7" s="37">
        <f t="shared" si="0"/>
        <v>45373</v>
      </c>
      <c r="Q7" s="37">
        <f t="shared" si="0"/>
        <v>45374</v>
      </c>
      <c r="R7" s="35"/>
      <c r="S7" s="37">
        <f t="shared" si="1"/>
        <v>45431</v>
      </c>
      <c r="T7" s="37">
        <f t="shared" si="1"/>
        <v>45432</v>
      </c>
      <c r="U7" s="37">
        <f t="shared" si="1"/>
        <v>45433</v>
      </c>
      <c r="V7" s="37">
        <f t="shared" si="1"/>
        <v>45434</v>
      </c>
      <c r="W7" s="37">
        <f t="shared" si="1"/>
        <v>45435</v>
      </c>
      <c r="X7" s="37">
        <f t="shared" si="1"/>
        <v>45436</v>
      </c>
      <c r="Y7" s="37">
        <f t="shared" si="1"/>
        <v>45437</v>
      </c>
      <c r="Z7" s="38"/>
    </row>
    <row r="8" spans="1:26" s="4" customFormat="1" ht="9" customHeight="1">
      <c r="A8" s="105"/>
      <c r="B8" s="105"/>
      <c r="C8" s="105"/>
      <c r="D8" s="105"/>
      <c r="E8" s="105"/>
      <c r="F8" s="105"/>
      <c r="G8" s="105"/>
      <c r="H8" s="105"/>
      <c r="I8" s="34"/>
      <c r="J8" s="34"/>
      <c r="K8" s="37">
        <f t="shared" si="0"/>
        <v>45375</v>
      </c>
      <c r="L8" s="37">
        <f t="shared" si="0"/>
        <v>45376</v>
      </c>
      <c r="M8" s="37">
        <f t="shared" si="0"/>
        <v>45377</v>
      </c>
      <c r="N8" s="37">
        <f t="shared" si="0"/>
        <v>45378</v>
      </c>
      <c r="O8" s="37">
        <f t="shared" si="0"/>
        <v>45379</v>
      </c>
      <c r="P8" s="37">
        <f t="shared" si="0"/>
        <v>45380</v>
      </c>
      <c r="Q8" s="37">
        <f t="shared" si="0"/>
        <v>45381</v>
      </c>
      <c r="R8" s="35"/>
      <c r="S8" s="37">
        <f t="shared" si="1"/>
        <v>45438</v>
      </c>
      <c r="T8" s="37">
        <f t="shared" si="1"/>
        <v>45439</v>
      </c>
      <c r="U8" s="37">
        <f t="shared" si="1"/>
        <v>45440</v>
      </c>
      <c r="V8" s="37">
        <f t="shared" si="1"/>
        <v>45441</v>
      </c>
      <c r="W8" s="37">
        <f t="shared" si="1"/>
        <v>45442</v>
      </c>
      <c r="X8" s="37">
        <f t="shared" si="1"/>
        <v>45443</v>
      </c>
      <c r="Y8" s="37" t="str">
        <f t="shared" si="1"/>
        <v/>
      </c>
      <c r="Z8" s="38"/>
    </row>
    <row r="9" spans="1:26" s="5" customFormat="1" ht="9" customHeight="1">
      <c r="A9" s="39"/>
      <c r="B9" s="39"/>
      <c r="C9" s="39"/>
      <c r="D9" s="39"/>
      <c r="E9" s="39"/>
      <c r="F9" s="39"/>
      <c r="G9" s="39"/>
      <c r="H9" s="39"/>
      <c r="I9" s="40"/>
      <c r="J9" s="40"/>
      <c r="K9" s="37">
        <f t="shared" si="0"/>
        <v>45382</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45382</v>
      </c>
      <c r="B11" s="110"/>
      <c r="C11" s="110">
        <f>C12</f>
        <v>45383</v>
      </c>
      <c r="D11" s="110"/>
      <c r="E11" s="110">
        <f>E12</f>
        <v>45384</v>
      </c>
      <c r="F11" s="110"/>
      <c r="G11" s="110">
        <f>G12</f>
        <v>45385</v>
      </c>
      <c r="H11" s="110"/>
      <c r="I11" s="110">
        <f>I12</f>
        <v>45386</v>
      </c>
      <c r="J11" s="110"/>
      <c r="K11" s="110">
        <f>K12</f>
        <v>45387</v>
      </c>
      <c r="L11" s="110"/>
      <c r="M11" s="110"/>
      <c r="N11" s="110"/>
      <c r="O11" s="110"/>
      <c r="P11" s="110"/>
      <c r="Q11" s="110"/>
      <c r="R11" s="110"/>
      <c r="S11" s="110">
        <f>S12</f>
        <v>45388</v>
      </c>
      <c r="T11" s="110"/>
      <c r="U11" s="110"/>
      <c r="V11" s="110"/>
      <c r="W11" s="110"/>
      <c r="X11" s="110"/>
      <c r="Y11" s="110"/>
      <c r="Z11" s="112"/>
    </row>
    <row r="12" spans="1:26" s="1" customFormat="1" ht="18.75">
      <c r="A12" s="26">
        <f>$A$2-(WEEKDAY($A$2,1)-(Dia_de_início-1))-IF((WEEKDAY($A$2,1)-(Dia_de_início-1))&lt;=0,7,0)+1</f>
        <v>45382</v>
      </c>
      <c r="B12" s="12"/>
      <c r="C12" s="27">
        <f>A12+1</f>
        <v>45383</v>
      </c>
      <c r="D12" s="11"/>
      <c r="E12" s="27">
        <f>C12+1</f>
        <v>45384</v>
      </c>
      <c r="F12" s="11"/>
      <c r="G12" s="27">
        <f>E12+1</f>
        <v>45385</v>
      </c>
      <c r="H12" s="11"/>
      <c r="I12" s="27">
        <f>G12+1</f>
        <v>45386</v>
      </c>
      <c r="J12" s="11"/>
      <c r="K12" s="63">
        <f>I12+1</f>
        <v>45387</v>
      </c>
      <c r="L12" s="64"/>
      <c r="M12" s="65"/>
      <c r="N12" s="65"/>
      <c r="O12" s="65"/>
      <c r="P12" s="65"/>
      <c r="Q12" s="65"/>
      <c r="R12" s="66"/>
      <c r="S12" s="70">
        <f>K12+1</f>
        <v>45388</v>
      </c>
      <c r="T12" s="71"/>
      <c r="U12" s="72"/>
      <c r="V12" s="72"/>
      <c r="W12" s="72"/>
      <c r="X12" s="72"/>
      <c r="Y12" s="72"/>
      <c r="Z12" s="73"/>
    </row>
    <row r="13" spans="1:26" s="1" customFormat="1" ht="33" customHeight="1">
      <c r="A13" s="60"/>
      <c r="B13" s="61"/>
      <c r="C13" s="76"/>
      <c r="D13" s="77"/>
      <c r="E13" s="76"/>
      <c r="F13" s="77"/>
      <c r="G13" s="76"/>
      <c r="H13" s="77"/>
      <c r="I13" s="76"/>
      <c r="J13" s="77"/>
      <c r="K13" s="122" t="s">
        <v>6</v>
      </c>
      <c r="L13" s="123"/>
      <c r="M13" s="123"/>
      <c r="N13" s="123"/>
      <c r="O13" s="123"/>
      <c r="P13" s="123"/>
      <c r="Q13" s="123"/>
      <c r="R13" s="124"/>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45389</v>
      </c>
      <c r="B18" s="12"/>
      <c r="C18" s="27">
        <f>A18+1</f>
        <v>45390</v>
      </c>
      <c r="D18" s="11"/>
      <c r="E18" s="27">
        <f>C18+1</f>
        <v>45391</v>
      </c>
      <c r="F18" s="11"/>
      <c r="G18" s="27">
        <f>E18+1</f>
        <v>45392</v>
      </c>
      <c r="H18" s="11"/>
      <c r="I18" s="27">
        <f>G18+1</f>
        <v>45393</v>
      </c>
      <c r="J18" s="11"/>
      <c r="K18" s="63">
        <f>I18+1</f>
        <v>45394</v>
      </c>
      <c r="L18" s="64"/>
      <c r="M18" s="65"/>
      <c r="N18" s="65"/>
      <c r="O18" s="65"/>
      <c r="P18" s="65"/>
      <c r="Q18" s="65"/>
      <c r="R18" s="66"/>
      <c r="S18" s="70">
        <f>K18+1</f>
        <v>45395</v>
      </c>
      <c r="T18" s="71"/>
      <c r="U18" s="72"/>
      <c r="V18" s="72"/>
      <c r="W18" s="72"/>
      <c r="X18" s="72"/>
      <c r="Y18" s="72"/>
      <c r="Z18" s="73"/>
    </row>
    <row r="19" spans="1:27" s="1" customFormat="1" ht="72.75" customHeight="1">
      <c r="A19" s="60"/>
      <c r="B19" s="61"/>
      <c r="C19" s="76"/>
      <c r="D19" s="77"/>
      <c r="E19" s="76"/>
      <c r="F19" s="77"/>
      <c r="G19" s="76"/>
      <c r="H19" s="77"/>
      <c r="I19" s="76"/>
      <c r="J19" s="77"/>
      <c r="K19" s="122" t="s">
        <v>8</v>
      </c>
      <c r="L19" s="123"/>
      <c r="M19" s="123"/>
      <c r="N19" s="123"/>
      <c r="O19" s="123"/>
      <c r="P19" s="123"/>
      <c r="Q19" s="123"/>
      <c r="R19" s="124"/>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45396</v>
      </c>
      <c r="B24" s="12"/>
      <c r="C24" s="27">
        <f>A24+1</f>
        <v>45397</v>
      </c>
      <c r="D24" s="11"/>
      <c r="E24" s="27">
        <f>C24+1</f>
        <v>45398</v>
      </c>
      <c r="F24" s="11"/>
      <c r="G24" s="27">
        <f>E24+1</f>
        <v>45399</v>
      </c>
      <c r="H24" s="11"/>
      <c r="I24" s="27">
        <f>G24+1</f>
        <v>45400</v>
      </c>
      <c r="J24" s="11"/>
      <c r="K24" s="63">
        <f>I24+1</f>
        <v>45401</v>
      </c>
      <c r="L24" s="64"/>
      <c r="M24" s="65"/>
      <c r="N24" s="65"/>
      <c r="O24" s="65"/>
      <c r="P24" s="65"/>
      <c r="Q24" s="65"/>
      <c r="R24" s="66"/>
      <c r="S24" s="70">
        <f>K24+1</f>
        <v>45402</v>
      </c>
      <c r="T24" s="71"/>
      <c r="U24" s="72"/>
      <c r="V24" s="72"/>
      <c r="W24" s="72"/>
      <c r="X24" s="72"/>
      <c r="Y24" s="72"/>
      <c r="Z24" s="73"/>
    </row>
    <row r="25" spans="1:27" s="1" customFormat="1" ht="57" customHeight="1">
      <c r="A25" s="60"/>
      <c r="B25" s="61"/>
      <c r="C25" s="122" t="s">
        <v>9</v>
      </c>
      <c r="D25" s="124"/>
      <c r="E25" s="76"/>
      <c r="F25" s="77"/>
      <c r="G25" s="76"/>
      <c r="H25" s="77"/>
      <c r="I25" s="76"/>
      <c r="J25" s="77"/>
      <c r="K25" s="122" t="s">
        <v>32</v>
      </c>
      <c r="L25" s="123"/>
      <c r="M25" s="123"/>
      <c r="N25" s="123"/>
      <c r="O25" s="123"/>
      <c r="P25" s="123"/>
      <c r="Q25" s="123"/>
      <c r="R25" s="124"/>
      <c r="S25" s="60"/>
      <c r="T25" s="61"/>
      <c r="U25" s="61"/>
      <c r="V25" s="61"/>
      <c r="W25" s="61"/>
      <c r="X25" s="61"/>
      <c r="Y25" s="61"/>
      <c r="Z25" s="62"/>
    </row>
    <row r="26" spans="1:27" s="1" customFormat="1" ht="57" customHeight="1">
      <c r="A26" s="60"/>
      <c r="B26" s="61"/>
      <c r="C26" s="122" t="s">
        <v>10</v>
      </c>
      <c r="D26" s="124"/>
      <c r="E26" s="76"/>
      <c r="F26" s="77"/>
      <c r="G26" s="76"/>
      <c r="H26" s="77"/>
      <c r="I26" s="76"/>
      <c r="J26" s="77"/>
      <c r="K26" s="122" t="s">
        <v>12</v>
      </c>
      <c r="L26" s="123"/>
      <c r="M26" s="123"/>
      <c r="N26" s="123"/>
      <c r="O26" s="123"/>
      <c r="P26" s="123"/>
      <c r="Q26" s="123"/>
      <c r="R26" s="124"/>
      <c r="S26" s="60"/>
      <c r="T26" s="61"/>
      <c r="U26" s="61"/>
      <c r="V26" s="61"/>
      <c r="W26" s="61"/>
      <c r="X26" s="61"/>
      <c r="Y26" s="61"/>
      <c r="Z26" s="62"/>
    </row>
    <row r="27" spans="1:27" s="1" customFormat="1" ht="57" customHeight="1">
      <c r="A27" s="60"/>
      <c r="B27" s="61"/>
      <c r="C27" s="96" t="s">
        <v>11</v>
      </c>
      <c r="D27" s="97"/>
      <c r="E27" s="76"/>
      <c r="F27" s="77"/>
      <c r="G27" s="76"/>
      <c r="H27" s="77"/>
      <c r="I27" s="76"/>
      <c r="J27" s="77"/>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45403</v>
      </c>
      <c r="B30" s="12"/>
      <c r="C30" s="27">
        <f>A30+1</f>
        <v>45404</v>
      </c>
      <c r="D30" s="11"/>
      <c r="E30" s="27">
        <f>C30+1</f>
        <v>45405</v>
      </c>
      <c r="F30" s="11"/>
      <c r="G30" s="27">
        <f>E30+1</f>
        <v>45406</v>
      </c>
      <c r="H30" s="11"/>
      <c r="I30" s="27">
        <f>G30+1</f>
        <v>45407</v>
      </c>
      <c r="J30" s="11"/>
      <c r="K30" s="63">
        <f>I30+1</f>
        <v>45408</v>
      </c>
      <c r="L30" s="64"/>
      <c r="M30" s="65"/>
      <c r="N30" s="65"/>
      <c r="O30" s="65"/>
      <c r="P30" s="65"/>
      <c r="Q30" s="65"/>
      <c r="R30" s="66"/>
      <c r="S30" s="70">
        <f>K30+1</f>
        <v>45409</v>
      </c>
      <c r="T30" s="71"/>
      <c r="U30" s="72"/>
      <c r="V30" s="72"/>
      <c r="W30" s="72"/>
      <c r="X30" s="72"/>
      <c r="Y30" s="72"/>
      <c r="Z30" s="73"/>
    </row>
    <row r="31" spans="1:27" s="1" customFormat="1" ht="50.25" customHeight="1">
      <c r="A31" s="60" t="s">
        <v>41</v>
      </c>
      <c r="B31" s="61"/>
      <c r="C31" s="96" t="s">
        <v>13</v>
      </c>
      <c r="D31" s="97"/>
      <c r="E31" s="76"/>
      <c r="F31" s="77"/>
      <c r="G31" s="76"/>
      <c r="H31" s="77"/>
      <c r="I31" s="122" t="s">
        <v>15</v>
      </c>
      <c r="J31" s="124"/>
      <c r="K31" s="76"/>
      <c r="L31" s="90"/>
      <c r="M31" s="90"/>
      <c r="N31" s="90"/>
      <c r="O31" s="90"/>
      <c r="P31" s="90"/>
      <c r="Q31" s="90"/>
      <c r="R31" s="77"/>
      <c r="S31" s="60"/>
      <c r="T31" s="61"/>
      <c r="U31" s="61"/>
      <c r="V31" s="61"/>
      <c r="W31" s="61"/>
      <c r="X31" s="61"/>
      <c r="Y31" s="61"/>
      <c r="Z31" s="62"/>
    </row>
    <row r="32" spans="1:27" s="1" customFormat="1">
      <c r="A32" s="60"/>
      <c r="B32" s="61"/>
      <c r="C32" s="76"/>
      <c r="D32" s="77"/>
      <c r="E32" s="76"/>
      <c r="F32" s="77"/>
      <c r="G32" s="76"/>
      <c r="H32" s="77"/>
      <c r="I32" s="76"/>
      <c r="J32" s="77"/>
      <c r="K32" s="76"/>
      <c r="L32" s="90"/>
      <c r="M32" s="90"/>
      <c r="N32" s="90"/>
      <c r="O32" s="90"/>
      <c r="P32" s="90"/>
      <c r="Q32" s="90"/>
      <c r="R32" s="77"/>
      <c r="S32" s="60"/>
      <c r="T32" s="61"/>
      <c r="U32" s="61"/>
      <c r="V32" s="61"/>
      <c r="W32" s="61"/>
      <c r="X32" s="61"/>
      <c r="Y32" s="61"/>
      <c r="Z32" s="62"/>
    </row>
    <row r="33" spans="1:27" s="1" customForma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45410</v>
      </c>
      <c r="B36" s="12"/>
      <c r="C36" s="27">
        <f>A36+1</f>
        <v>45411</v>
      </c>
      <c r="D36" s="11"/>
      <c r="E36" s="27">
        <f>C36+1</f>
        <v>45412</v>
      </c>
      <c r="F36" s="11"/>
      <c r="G36" s="27">
        <f>E36+1</f>
        <v>45413</v>
      </c>
      <c r="H36" s="11"/>
      <c r="I36" s="27">
        <f>G36+1</f>
        <v>45414</v>
      </c>
      <c r="J36" s="11"/>
      <c r="K36" s="63">
        <f>I36+1</f>
        <v>45415</v>
      </c>
      <c r="L36" s="64"/>
      <c r="M36" s="65"/>
      <c r="N36" s="65"/>
      <c r="O36" s="65"/>
      <c r="P36" s="65"/>
      <c r="Q36" s="65"/>
      <c r="R36" s="66"/>
      <c r="S36" s="70">
        <f>K36+1</f>
        <v>45416</v>
      </c>
      <c r="T36" s="71"/>
      <c r="U36" s="72"/>
      <c r="V36" s="72"/>
      <c r="W36" s="72"/>
      <c r="X36" s="72"/>
      <c r="Y36" s="72"/>
      <c r="Z36" s="73"/>
    </row>
    <row r="37" spans="1:27" s="1" customFormat="1" ht="24.75" customHeight="1">
      <c r="A37" s="60"/>
      <c r="B37" s="61"/>
      <c r="C37" s="76"/>
      <c r="D37" s="77"/>
      <c r="E37" s="129" t="s">
        <v>33</v>
      </c>
      <c r="F37" s="130"/>
      <c r="G37" s="76"/>
      <c r="H37" s="77"/>
      <c r="I37" s="76"/>
      <c r="J37" s="77"/>
      <c r="K37" s="76"/>
      <c r="L37" s="90"/>
      <c r="M37" s="90"/>
      <c r="N37" s="90"/>
      <c r="O37" s="90"/>
      <c r="P37" s="90"/>
      <c r="Q37" s="90"/>
      <c r="R37" s="77"/>
      <c r="S37" s="60"/>
      <c r="T37" s="61"/>
      <c r="U37" s="61"/>
      <c r="V37" s="61"/>
      <c r="W37" s="61"/>
      <c r="X37" s="61"/>
      <c r="Y37" s="61"/>
      <c r="Z37" s="62"/>
    </row>
    <row r="38" spans="1:27" s="1" customFormat="1" ht="73.5" customHeight="1">
      <c r="A38" s="60"/>
      <c r="B38" s="61"/>
      <c r="C38" s="76"/>
      <c r="D38" s="77"/>
      <c r="E38" s="117" t="s">
        <v>34</v>
      </c>
      <c r="F38" s="130"/>
      <c r="G38" s="76"/>
      <c r="H38" s="77"/>
      <c r="I38" s="76"/>
      <c r="J38" s="77"/>
      <c r="K38" s="76"/>
      <c r="L38" s="90"/>
      <c r="M38" s="90"/>
      <c r="N38" s="90"/>
      <c r="O38" s="90"/>
      <c r="P38" s="90"/>
      <c r="Q38" s="90"/>
      <c r="R38" s="77"/>
      <c r="S38" s="60"/>
      <c r="T38" s="61"/>
      <c r="U38" s="61"/>
      <c r="V38" s="61"/>
      <c r="W38" s="61"/>
      <c r="X38" s="61"/>
      <c r="Y38" s="61"/>
      <c r="Z38" s="62"/>
    </row>
    <row r="39" spans="1:27" s="1" customFormat="1" ht="34.5" customHeight="1">
      <c r="A39" s="60"/>
      <c r="B39" s="61"/>
      <c r="C39" s="76"/>
      <c r="D39" s="77"/>
      <c r="E39" s="122" t="s">
        <v>23</v>
      </c>
      <c r="F39" s="124"/>
      <c r="G39" s="76"/>
      <c r="H39" s="77"/>
      <c r="I39" s="76"/>
      <c r="J39" s="77"/>
      <c r="K39" s="76"/>
      <c r="L39" s="90"/>
      <c r="M39" s="90"/>
      <c r="N39" s="90"/>
      <c r="O39" s="90"/>
      <c r="P39" s="90"/>
      <c r="Q39" s="90"/>
      <c r="R39" s="77"/>
      <c r="S39" s="60"/>
      <c r="T39" s="61"/>
      <c r="U39" s="61"/>
      <c r="V39" s="61"/>
      <c r="W39" s="61"/>
      <c r="X39" s="61"/>
      <c r="Y39" s="61"/>
      <c r="Z39" s="62"/>
    </row>
    <row r="40" spans="1:27" s="1" customFormat="1" ht="40.5" customHeight="1">
      <c r="A40" s="28"/>
      <c r="B40" s="29"/>
      <c r="C40" s="31"/>
      <c r="D40" s="32"/>
      <c r="E40" s="122" t="s">
        <v>24</v>
      </c>
      <c r="F40" s="133"/>
      <c r="G40" s="31"/>
      <c r="H40" s="32"/>
      <c r="I40" s="31"/>
      <c r="J40" s="32"/>
      <c r="K40" s="31"/>
      <c r="L40" s="33"/>
      <c r="M40" s="33"/>
      <c r="N40" s="33"/>
      <c r="O40" s="33"/>
      <c r="P40" s="33"/>
      <c r="Q40" s="33"/>
      <c r="R40" s="32"/>
      <c r="S40" s="28"/>
      <c r="T40" s="29"/>
      <c r="U40" s="29"/>
      <c r="V40" s="29"/>
      <c r="W40" s="29"/>
      <c r="X40" s="29"/>
      <c r="Y40" s="29"/>
      <c r="Z40" s="30"/>
    </row>
    <row r="41" spans="1:27" s="1" customFormat="1" ht="40.5" customHeight="1">
      <c r="A41" s="28"/>
      <c r="B41" s="29"/>
      <c r="C41" s="31"/>
      <c r="D41" s="32"/>
      <c r="E41" s="122" t="s">
        <v>25</v>
      </c>
      <c r="F41" s="133"/>
      <c r="G41" s="31"/>
      <c r="H41" s="32"/>
      <c r="I41" s="31"/>
      <c r="J41" s="32"/>
      <c r="K41" s="31"/>
      <c r="L41" s="33"/>
      <c r="M41" s="33"/>
      <c r="N41" s="33"/>
      <c r="O41" s="33"/>
      <c r="P41" s="33"/>
      <c r="Q41" s="33"/>
      <c r="R41" s="32"/>
      <c r="S41" s="28"/>
      <c r="T41" s="29"/>
      <c r="U41" s="29"/>
      <c r="V41" s="29"/>
      <c r="W41" s="29"/>
      <c r="X41" s="29"/>
      <c r="Y41" s="29"/>
      <c r="Z41" s="30"/>
    </row>
    <row r="42" spans="1:27" s="1" customFormat="1">
      <c r="A42" s="60"/>
      <c r="B42" s="61"/>
      <c r="C42" s="76"/>
      <c r="D42" s="77"/>
      <c r="E42" s="76"/>
      <c r="F42" s="77"/>
      <c r="G42" s="76"/>
      <c r="H42" s="77"/>
      <c r="I42" s="76"/>
      <c r="J42" s="77"/>
      <c r="K42" s="76"/>
      <c r="L42" s="90"/>
      <c r="M42" s="90"/>
      <c r="N42" s="90"/>
      <c r="O42" s="90"/>
      <c r="P42" s="90"/>
      <c r="Q42" s="90"/>
      <c r="R42" s="77"/>
      <c r="S42" s="60"/>
      <c r="T42" s="61"/>
      <c r="U42" s="61"/>
      <c r="V42" s="61"/>
      <c r="W42" s="61"/>
      <c r="X42" s="61"/>
      <c r="Y42" s="61"/>
      <c r="Z42" s="62"/>
    </row>
    <row r="43" spans="1:27" s="2" customFormat="1">
      <c r="A43" s="57"/>
      <c r="B43" s="58"/>
      <c r="C43" s="74"/>
      <c r="D43" s="75"/>
      <c r="E43" s="74"/>
      <c r="F43" s="75"/>
      <c r="G43" s="74"/>
      <c r="H43" s="75"/>
      <c r="I43" s="74"/>
      <c r="J43" s="75"/>
      <c r="K43" s="74"/>
      <c r="L43" s="91"/>
      <c r="M43" s="91"/>
      <c r="N43" s="91"/>
      <c r="O43" s="91"/>
      <c r="P43" s="91"/>
      <c r="Q43" s="91"/>
      <c r="R43" s="75"/>
      <c r="S43" s="57"/>
      <c r="T43" s="58"/>
      <c r="U43" s="58"/>
      <c r="V43" s="58"/>
      <c r="W43" s="58"/>
      <c r="X43" s="58"/>
      <c r="Y43" s="58"/>
      <c r="Z43" s="59"/>
      <c r="AA43" s="1"/>
    </row>
    <row r="44" spans="1:27" ht="18.75">
      <c r="A44" s="26">
        <f>S36+1</f>
        <v>45417</v>
      </c>
      <c r="B44" s="12"/>
      <c r="C44" s="27">
        <f>A44+1</f>
        <v>45418</v>
      </c>
      <c r="D44" s="11"/>
      <c r="E44" s="13" t="s">
        <v>0</v>
      </c>
      <c r="F44" s="14"/>
      <c r="G44" s="14"/>
      <c r="H44" s="14"/>
      <c r="I44" s="14"/>
      <c r="J44" s="14"/>
      <c r="K44" s="14"/>
      <c r="L44" s="14"/>
      <c r="M44" s="14"/>
      <c r="N44" s="14"/>
      <c r="O44" s="14"/>
      <c r="P44" s="14"/>
      <c r="Q44" s="14"/>
      <c r="R44" s="14"/>
      <c r="S44" s="14"/>
      <c r="T44" s="14"/>
      <c r="U44" s="14"/>
      <c r="V44" s="14"/>
      <c r="W44" s="14"/>
      <c r="X44" s="14"/>
      <c r="Y44" s="14"/>
      <c r="Z44" s="9"/>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8"/>
    </row>
    <row r="46" spans="1:27">
      <c r="A46" s="60"/>
      <c r="B46" s="61"/>
      <c r="C46" s="76"/>
      <c r="D46" s="77"/>
      <c r="E46" s="15"/>
      <c r="F46" s="6"/>
      <c r="G46" s="6"/>
      <c r="H46" s="6"/>
      <c r="I46" s="6"/>
      <c r="J46" s="6"/>
      <c r="K46" s="6"/>
      <c r="L46" s="6"/>
      <c r="M46" s="6"/>
      <c r="N46" s="6"/>
      <c r="O46" s="6"/>
      <c r="P46" s="6"/>
      <c r="Q46" s="6"/>
      <c r="R46" s="6"/>
      <c r="S46" s="6"/>
      <c r="T46" s="6"/>
      <c r="U46" s="6"/>
      <c r="V46" s="6"/>
      <c r="W46" s="6"/>
      <c r="X46" s="6"/>
      <c r="Y46" s="6"/>
      <c r="Z46" s="7"/>
    </row>
    <row r="47" spans="1:27">
      <c r="A47" s="60"/>
      <c r="B47" s="61"/>
      <c r="C47" s="76"/>
      <c r="D47" s="77"/>
      <c r="E47" s="15"/>
      <c r="F47" s="6"/>
      <c r="G47" s="6"/>
      <c r="H47" s="6"/>
      <c r="I47" s="6"/>
      <c r="J47" s="6"/>
      <c r="K47" s="6"/>
      <c r="L47" s="6"/>
      <c r="M47" s="6"/>
      <c r="N47" s="6"/>
      <c r="O47" s="6"/>
      <c r="P47" s="6"/>
      <c r="Q47" s="6"/>
      <c r="R47" s="6"/>
      <c r="S47" s="6"/>
      <c r="T47" s="6"/>
      <c r="U47" s="6"/>
      <c r="V47" s="6"/>
      <c r="W47" s="6"/>
      <c r="X47" s="6"/>
      <c r="Y47" s="6"/>
      <c r="Z47" s="7"/>
    </row>
    <row r="48" spans="1:27">
      <c r="A48" s="60"/>
      <c r="B48" s="61"/>
      <c r="C48" s="76"/>
      <c r="D48" s="77"/>
      <c r="E48" s="15"/>
      <c r="F48" s="6"/>
      <c r="G48" s="6"/>
      <c r="H48" s="6"/>
      <c r="I48" s="6"/>
      <c r="J48" s="6"/>
      <c r="K48" s="115"/>
      <c r="L48" s="115"/>
      <c r="M48" s="115"/>
      <c r="N48" s="115"/>
      <c r="O48" s="115"/>
      <c r="P48" s="115"/>
      <c r="Q48" s="115"/>
      <c r="R48" s="115"/>
      <c r="S48" s="115"/>
      <c r="T48" s="115"/>
      <c r="U48" s="115"/>
      <c r="V48" s="115"/>
      <c r="W48" s="115"/>
      <c r="X48" s="115"/>
      <c r="Y48" s="115"/>
      <c r="Z48" s="116"/>
    </row>
    <row r="49" spans="1:26" s="1" customFormat="1">
      <c r="A49" s="57"/>
      <c r="B49" s="58"/>
      <c r="C49" s="74"/>
      <c r="D49" s="75"/>
      <c r="E49" s="16"/>
      <c r="F49" s="17"/>
      <c r="G49" s="17"/>
      <c r="H49" s="17"/>
      <c r="I49" s="17"/>
      <c r="J49" s="17"/>
      <c r="K49" s="113"/>
      <c r="L49" s="113"/>
      <c r="M49" s="113"/>
      <c r="N49" s="113"/>
      <c r="O49" s="113"/>
      <c r="P49" s="113"/>
      <c r="Q49" s="113"/>
      <c r="R49" s="113"/>
      <c r="S49" s="113"/>
      <c r="T49" s="113"/>
      <c r="U49" s="113"/>
      <c r="V49" s="113"/>
      <c r="W49" s="113"/>
      <c r="X49" s="113"/>
      <c r="Y49" s="113"/>
      <c r="Z49" s="114"/>
    </row>
  </sheetData>
  <mergeCells count="219">
    <mergeCell ref="A48:B48"/>
    <mergeCell ref="C48:D48"/>
    <mergeCell ref="K48:Z48"/>
    <mergeCell ref="A49:B49"/>
    <mergeCell ref="C49:D49"/>
    <mergeCell ref="K49:Z49"/>
    <mergeCell ref="S43:Z43"/>
    <mergeCell ref="A45:B45"/>
    <mergeCell ref="C45:D45"/>
    <mergeCell ref="A46:B46"/>
    <mergeCell ref="C46:D46"/>
    <mergeCell ref="A47:B47"/>
    <mergeCell ref="C47:D47"/>
    <mergeCell ref="A43:B43"/>
    <mergeCell ref="C43:D43"/>
    <mergeCell ref="E43:F43"/>
    <mergeCell ref="G43:H43"/>
    <mergeCell ref="I43:J43"/>
    <mergeCell ref="K43:R43"/>
    <mergeCell ref="A38:B38"/>
    <mergeCell ref="C38:D38"/>
    <mergeCell ref="E38:F38"/>
    <mergeCell ref="G38:H38"/>
    <mergeCell ref="I38:J38"/>
    <mergeCell ref="K38:R38"/>
    <mergeCell ref="S38:Z38"/>
    <mergeCell ref="S39:Z39"/>
    <mergeCell ref="A42:B42"/>
    <mergeCell ref="C42:D42"/>
    <mergeCell ref="E42:F42"/>
    <mergeCell ref="G42:H42"/>
    <mergeCell ref="I42:J42"/>
    <mergeCell ref="K42:R42"/>
    <mergeCell ref="S42:Z42"/>
    <mergeCell ref="A39:B39"/>
    <mergeCell ref="C39:D39"/>
    <mergeCell ref="E39:F39"/>
    <mergeCell ref="G39:H39"/>
    <mergeCell ref="I39:J39"/>
    <mergeCell ref="K39:R39"/>
    <mergeCell ref="E40:F40"/>
    <mergeCell ref="E41:F41"/>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4 C44">
    <cfRule type="expression" dxfId="35" priority="3">
      <formula>MONTH(A12)&lt;&gt;MONTH($A$2)</formula>
    </cfRule>
    <cfRule type="expression" dxfId="34" priority="4">
      <formula>OR(WEEKDAY(A12,1)=1,WEEKDAY(A12,1)=7)</formula>
    </cfRule>
  </conditionalFormatting>
  <conditionalFormatting sqref="I12">
    <cfRule type="expression" dxfId="33" priority="1">
      <formula>MONTH(I12)&lt;&gt;MONTH($A$2)</formula>
    </cfRule>
    <cfRule type="expression" dxfId="32"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7"/>
  <sheetViews>
    <sheetView showGridLines="0" workbookViewId="0">
      <pane ySplit="11" topLeftCell="A32" activePane="bottomLeft" state="frozen"/>
      <selection pane="bottomLeft" activeCell="I37" sqref="I37:J37"/>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DATE(JAN!AI20,JAN!AI22+4,1)</f>
        <v>45413</v>
      </c>
      <c r="B2" s="105"/>
      <c r="C2" s="105"/>
      <c r="D2" s="105"/>
      <c r="E2" s="105"/>
      <c r="F2" s="105"/>
      <c r="G2" s="105"/>
      <c r="H2" s="105"/>
      <c r="I2" s="34"/>
      <c r="J2" s="34"/>
      <c r="K2" s="111">
        <f>DATE(YEAR(A2),MONTH(A2)-1,1)</f>
        <v>45383</v>
      </c>
      <c r="L2" s="111"/>
      <c r="M2" s="111"/>
      <c r="N2" s="111"/>
      <c r="O2" s="111"/>
      <c r="P2" s="111"/>
      <c r="Q2" s="111"/>
      <c r="R2" s="35"/>
      <c r="S2" s="111">
        <f>DATE(YEAR(A2),MONTH(A2)+1,1)</f>
        <v>45444</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f t="shared" si="0"/>
        <v>45383</v>
      </c>
      <c r="M4" s="37">
        <f t="shared" si="0"/>
        <v>45384</v>
      </c>
      <c r="N4" s="37">
        <f t="shared" si="0"/>
        <v>45385</v>
      </c>
      <c r="O4" s="37">
        <f t="shared" si="0"/>
        <v>45386</v>
      </c>
      <c r="P4" s="37">
        <f t="shared" si="0"/>
        <v>45387</v>
      </c>
      <c r="Q4" s="37">
        <f t="shared" si="0"/>
        <v>45388</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t="str">
        <f t="shared" si="1"/>
        <v/>
      </c>
      <c r="W4" s="37" t="str">
        <f t="shared" si="1"/>
        <v/>
      </c>
      <c r="X4" s="37" t="str">
        <f t="shared" si="1"/>
        <v/>
      </c>
      <c r="Y4" s="37">
        <f t="shared" si="1"/>
        <v>45444</v>
      </c>
      <c r="Z4" s="38"/>
    </row>
    <row r="5" spans="1:26" s="4" customFormat="1" ht="9" customHeight="1">
      <c r="A5" s="105"/>
      <c r="B5" s="105"/>
      <c r="C5" s="105"/>
      <c r="D5" s="105"/>
      <c r="E5" s="105"/>
      <c r="F5" s="105"/>
      <c r="G5" s="105"/>
      <c r="H5" s="105"/>
      <c r="I5" s="34"/>
      <c r="J5" s="34"/>
      <c r="K5" s="37">
        <f t="shared" si="0"/>
        <v>45389</v>
      </c>
      <c r="L5" s="37">
        <f t="shared" si="0"/>
        <v>45390</v>
      </c>
      <c r="M5" s="37">
        <f t="shared" si="0"/>
        <v>45391</v>
      </c>
      <c r="N5" s="37">
        <f t="shared" si="0"/>
        <v>45392</v>
      </c>
      <c r="O5" s="37">
        <f t="shared" si="0"/>
        <v>45393</v>
      </c>
      <c r="P5" s="37">
        <f t="shared" si="0"/>
        <v>45394</v>
      </c>
      <c r="Q5" s="37">
        <f t="shared" si="0"/>
        <v>45395</v>
      </c>
      <c r="R5" s="35"/>
      <c r="S5" s="37">
        <f t="shared" si="1"/>
        <v>45445</v>
      </c>
      <c r="T5" s="37">
        <f t="shared" si="1"/>
        <v>45446</v>
      </c>
      <c r="U5" s="37">
        <f t="shared" si="1"/>
        <v>45447</v>
      </c>
      <c r="V5" s="37">
        <f t="shared" si="1"/>
        <v>45448</v>
      </c>
      <c r="W5" s="37">
        <f t="shared" si="1"/>
        <v>45449</v>
      </c>
      <c r="X5" s="37">
        <f t="shared" si="1"/>
        <v>45450</v>
      </c>
      <c r="Y5" s="37">
        <f t="shared" si="1"/>
        <v>45451</v>
      </c>
      <c r="Z5" s="38"/>
    </row>
    <row r="6" spans="1:26" s="4" customFormat="1" ht="9" customHeight="1">
      <c r="A6" s="105"/>
      <c r="B6" s="105"/>
      <c r="C6" s="105"/>
      <c r="D6" s="105"/>
      <c r="E6" s="105"/>
      <c r="F6" s="105"/>
      <c r="G6" s="105"/>
      <c r="H6" s="105"/>
      <c r="I6" s="34"/>
      <c r="J6" s="34"/>
      <c r="K6" s="37">
        <f t="shared" si="0"/>
        <v>45396</v>
      </c>
      <c r="L6" s="37">
        <f t="shared" si="0"/>
        <v>45397</v>
      </c>
      <c r="M6" s="37">
        <f t="shared" si="0"/>
        <v>45398</v>
      </c>
      <c r="N6" s="37">
        <f t="shared" si="0"/>
        <v>45399</v>
      </c>
      <c r="O6" s="37">
        <f t="shared" si="0"/>
        <v>45400</v>
      </c>
      <c r="P6" s="37">
        <f t="shared" si="0"/>
        <v>45401</v>
      </c>
      <c r="Q6" s="37">
        <f t="shared" si="0"/>
        <v>45402</v>
      </c>
      <c r="R6" s="35"/>
      <c r="S6" s="37">
        <f t="shared" si="1"/>
        <v>45452</v>
      </c>
      <c r="T6" s="37">
        <f t="shared" si="1"/>
        <v>45453</v>
      </c>
      <c r="U6" s="37">
        <f t="shared" si="1"/>
        <v>45454</v>
      </c>
      <c r="V6" s="37">
        <f t="shared" si="1"/>
        <v>45455</v>
      </c>
      <c r="W6" s="37">
        <f t="shared" si="1"/>
        <v>45456</v>
      </c>
      <c r="X6" s="37">
        <f t="shared" si="1"/>
        <v>45457</v>
      </c>
      <c r="Y6" s="37">
        <f t="shared" si="1"/>
        <v>45458</v>
      </c>
      <c r="Z6" s="38"/>
    </row>
    <row r="7" spans="1:26" s="4" customFormat="1" ht="9" customHeight="1">
      <c r="A7" s="105"/>
      <c r="B7" s="105"/>
      <c r="C7" s="105"/>
      <c r="D7" s="105"/>
      <c r="E7" s="105"/>
      <c r="F7" s="105"/>
      <c r="G7" s="105"/>
      <c r="H7" s="105"/>
      <c r="I7" s="34"/>
      <c r="J7" s="34"/>
      <c r="K7" s="37">
        <f t="shared" si="0"/>
        <v>45403</v>
      </c>
      <c r="L7" s="37">
        <f t="shared" si="0"/>
        <v>45404</v>
      </c>
      <c r="M7" s="37">
        <f t="shared" si="0"/>
        <v>45405</v>
      </c>
      <c r="N7" s="37">
        <f t="shared" si="0"/>
        <v>45406</v>
      </c>
      <c r="O7" s="37">
        <f t="shared" si="0"/>
        <v>45407</v>
      </c>
      <c r="P7" s="37">
        <f t="shared" si="0"/>
        <v>45408</v>
      </c>
      <c r="Q7" s="37">
        <f t="shared" si="0"/>
        <v>45409</v>
      </c>
      <c r="R7" s="35"/>
      <c r="S7" s="37">
        <f t="shared" si="1"/>
        <v>45459</v>
      </c>
      <c r="T7" s="37">
        <f t="shared" si="1"/>
        <v>45460</v>
      </c>
      <c r="U7" s="37">
        <f t="shared" si="1"/>
        <v>45461</v>
      </c>
      <c r="V7" s="37">
        <f t="shared" si="1"/>
        <v>45462</v>
      </c>
      <c r="W7" s="37">
        <f t="shared" si="1"/>
        <v>45463</v>
      </c>
      <c r="X7" s="37">
        <f t="shared" si="1"/>
        <v>45464</v>
      </c>
      <c r="Y7" s="37">
        <f t="shared" si="1"/>
        <v>45465</v>
      </c>
      <c r="Z7" s="38"/>
    </row>
    <row r="8" spans="1:26" s="4" customFormat="1" ht="9" customHeight="1">
      <c r="A8" s="105"/>
      <c r="B8" s="105"/>
      <c r="C8" s="105"/>
      <c r="D8" s="105"/>
      <c r="E8" s="105"/>
      <c r="F8" s="105"/>
      <c r="G8" s="105"/>
      <c r="H8" s="105"/>
      <c r="I8" s="34"/>
      <c r="J8" s="34"/>
      <c r="K8" s="37">
        <f t="shared" si="0"/>
        <v>45410</v>
      </c>
      <c r="L8" s="37">
        <f t="shared" si="0"/>
        <v>45411</v>
      </c>
      <c r="M8" s="37">
        <f t="shared" si="0"/>
        <v>45412</v>
      </c>
      <c r="N8" s="37" t="str">
        <f t="shared" si="0"/>
        <v/>
      </c>
      <c r="O8" s="37" t="str">
        <f t="shared" si="0"/>
        <v/>
      </c>
      <c r="P8" s="37" t="str">
        <f t="shared" si="0"/>
        <v/>
      </c>
      <c r="Q8" s="37" t="str">
        <f t="shared" si="0"/>
        <v/>
      </c>
      <c r="R8" s="35"/>
      <c r="S8" s="37">
        <f t="shared" si="1"/>
        <v>45466</v>
      </c>
      <c r="T8" s="37">
        <f t="shared" si="1"/>
        <v>45467</v>
      </c>
      <c r="U8" s="37">
        <f t="shared" si="1"/>
        <v>45468</v>
      </c>
      <c r="V8" s="37">
        <f t="shared" si="1"/>
        <v>45469</v>
      </c>
      <c r="W8" s="37">
        <f t="shared" si="1"/>
        <v>45470</v>
      </c>
      <c r="X8" s="37">
        <f t="shared" si="1"/>
        <v>45471</v>
      </c>
      <c r="Y8" s="37">
        <f t="shared" si="1"/>
        <v>45472</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f t="shared" si="1"/>
        <v>45473</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45410</v>
      </c>
      <c r="B11" s="110"/>
      <c r="C11" s="110">
        <f>C12</f>
        <v>45411</v>
      </c>
      <c r="D11" s="110"/>
      <c r="E11" s="110">
        <f>E12</f>
        <v>45412</v>
      </c>
      <c r="F11" s="110"/>
      <c r="G11" s="110">
        <f>G12</f>
        <v>45413</v>
      </c>
      <c r="H11" s="110"/>
      <c r="I11" s="110">
        <f>I12</f>
        <v>45414</v>
      </c>
      <c r="J11" s="110"/>
      <c r="K11" s="110">
        <f>K12</f>
        <v>45415</v>
      </c>
      <c r="L11" s="110"/>
      <c r="M11" s="110"/>
      <c r="N11" s="110"/>
      <c r="O11" s="110"/>
      <c r="P11" s="110"/>
      <c r="Q11" s="110"/>
      <c r="R11" s="110"/>
      <c r="S11" s="110">
        <f>S12</f>
        <v>45416</v>
      </c>
      <c r="T11" s="110"/>
      <c r="U11" s="110"/>
      <c r="V11" s="110"/>
      <c r="W11" s="110"/>
      <c r="X11" s="110"/>
      <c r="Y11" s="110"/>
      <c r="Z11" s="112"/>
    </row>
    <row r="12" spans="1:26" s="1" customFormat="1" ht="18.75">
      <c r="A12" s="26">
        <f>$A$2-(WEEKDAY($A$2,1)-(Dia_de_início-1))-IF((WEEKDAY($A$2,1)-(Dia_de_início-1))&lt;=0,7,0)+1</f>
        <v>45410</v>
      </c>
      <c r="B12" s="12"/>
      <c r="C12" s="27">
        <f>A12+1</f>
        <v>45411</v>
      </c>
      <c r="D12" s="11"/>
      <c r="E12" s="27">
        <f>C12+1</f>
        <v>45412</v>
      </c>
      <c r="F12" s="11"/>
      <c r="G12" s="27">
        <f>E12+1</f>
        <v>45413</v>
      </c>
      <c r="H12" s="11"/>
      <c r="I12" s="27">
        <f>G12+1</f>
        <v>45414</v>
      </c>
      <c r="J12" s="11"/>
      <c r="K12" s="63">
        <f>I12+1</f>
        <v>45415</v>
      </c>
      <c r="L12" s="64"/>
      <c r="M12" s="65"/>
      <c r="N12" s="65"/>
      <c r="O12" s="65"/>
      <c r="P12" s="65"/>
      <c r="Q12" s="65"/>
      <c r="R12" s="66"/>
      <c r="S12" s="70">
        <f>K12+1</f>
        <v>45416</v>
      </c>
      <c r="T12" s="71"/>
      <c r="U12" s="72"/>
      <c r="V12" s="72"/>
      <c r="W12" s="72"/>
      <c r="X12" s="72"/>
      <c r="Y12" s="72"/>
      <c r="Z12" s="73"/>
    </row>
    <row r="13" spans="1:26" s="1" customFormat="1">
      <c r="A13" s="60"/>
      <c r="B13" s="61"/>
      <c r="C13" s="76"/>
      <c r="D13" s="77"/>
      <c r="E13" s="76"/>
      <c r="F13" s="77"/>
      <c r="G13" s="148" t="s">
        <v>39</v>
      </c>
      <c r="H13" s="149"/>
      <c r="I13" s="76"/>
      <c r="J13" s="77"/>
      <c r="K13" s="76"/>
      <c r="L13" s="90"/>
      <c r="M13" s="90"/>
      <c r="N13" s="90"/>
      <c r="O13" s="90"/>
      <c r="P13" s="90"/>
      <c r="Q13" s="90"/>
      <c r="R13" s="77"/>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45417</v>
      </c>
      <c r="B18" s="12"/>
      <c r="C18" s="27">
        <f>A18+1</f>
        <v>45418</v>
      </c>
      <c r="D18" s="11"/>
      <c r="E18" s="27">
        <f>C18+1</f>
        <v>45419</v>
      </c>
      <c r="F18" s="11"/>
      <c r="G18" s="27">
        <f>E18+1</f>
        <v>45420</v>
      </c>
      <c r="H18" s="11"/>
      <c r="I18" s="27">
        <f>G18+1</f>
        <v>45421</v>
      </c>
      <c r="J18" s="11"/>
      <c r="K18" s="63">
        <f>I18+1</f>
        <v>45422</v>
      </c>
      <c r="L18" s="64"/>
      <c r="M18" s="65"/>
      <c r="N18" s="65"/>
      <c r="O18" s="65"/>
      <c r="P18" s="65"/>
      <c r="Q18" s="65"/>
      <c r="R18" s="66"/>
      <c r="S18" s="70">
        <f>K18+1</f>
        <v>45423</v>
      </c>
      <c r="T18" s="71"/>
      <c r="U18" s="72"/>
      <c r="V18" s="72"/>
      <c r="W18" s="72"/>
      <c r="X18" s="72"/>
      <c r="Y18" s="72"/>
      <c r="Z18" s="73"/>
    </row>
    <row r="19" spans="1:27" s="1" customFormat="1" ht="36.75" customHeight="1">
      <c r="A19" s="60"/>
      <c r="B19" s="61"/>
      <c r="C19" s="76"/>
      <c r="D19" s="77"/>
      <c r="E19" s="122" t="s">
        <v>6</v>
      </c>
      <c r="F19" s="124"/>
      <c r="G19" s="76"/>
      <c r="H19" s="77"/>
      <c r="I19" s="76"/>
      <c r="J19" s="77"/>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45424</v>
      </c>
      <c r="B24" s="12"/>
      <c r="C24" s="27">
        <f>A24+1</f>
        <v>45425</v>
      </c>
      <c r="D24" s="11"/>
      <c r="E24" s="27">
        <f>C24+1</f>
        <v>45426</v>
      </c>
      <c r="F24" s="11"/>
      <c r="G24" s="27">
        <f>E24+1</f>
        <v>45427</v>
      </c>
      <c r="H24" s="11"/>
      <c r="I24" s="27">
        <f>G24+1</f>
        <v>45428</v>
      </c>
      <c r="J24" s="11"/>
      <c r="K24" s="63">
        <f>I24+1</f>
        <v>45429</v>
      </c>
      <c r="L24" s="64"/>
      <c r="M24" s="65"/>
      <c r="N24" s="65"/>
      <c r="O24" s="65"/>
      <c r="P24" s="65"/>
      <c r="Q24" s="65"/>
      <c r="R24" s="66"/>
      <c r="S24" s="70">
        <f>K24+1</f>
        <v>45430</v>
      </c>
      <c r="T24" s="71"/>
      <c r="U24" s="72"/>
      <c r="V24" s="72"/>
      <c r="W24" s="72"/>
      <c r="X24" s="72"/>
      <c r="Y24" s="72"/>
      <c r="Z24" s="73"/>
    </row>
    <row r="25" spans="1:27" s="1" customFormat="1" ht="81" customHeight="1">
      <c r="A25" s="60"/>
      <c r="B25" s="61"/>
      <c r="C25" s="76"/>
      <c r="D25" s="77"/>
      <c r="E25" s="76"/>
      <c r="F25" s="77"/>
      <c r="G25" s="122" t="s">
        <v>9</v>
      </c>
      <c r="H25" s="124"/>
      <c r="I25" s="76"/>
      <c r="J25" s="77"/>
      <c r="K25" s="76"/>
      <c r="L25" s="90"/>
      <c r="M25" s="90"/>
      <c r="N25" s="90"/>
      <c r="O25" s="90"/>
      <c r="P25" s="90"/>
      <c r="Q25" s="90"/>
      <c r="R25" s="77"/>
      <c r="S25" s="60"/>
      <c r="T25" s="61"/>
      <c r="U25" s="61"/>
      <c r="V25" s="61"/>
      <c r="W25" s="61"/>
      <c r="X25" s="61"/>
      <c r="Y25" s="61"/>
      <c r="Z25" s="62"/>
    </row>
    <row r="26" spans="1:27" s="1" customFormat="1" ht="81" customHeight="1">
      <c r="A26" s="60"/>
      <c r="B26" s="61"/>
      <c r="C26" s="76"/>
      <c r="D26" s="77"/>
      <c r="E26" s="76"/>
      <c r="F26" s="77"/>
      <c r="G26" s="122" t="s">
        <v>10</v>
      </c>
      <c r="H26" s="124"/>
      <c r="I26" s="76"/>
      <c r="J26" s="77"/>
      <c r="K26" s="76"/>
      <c r="L26" s="90"/>
      <c r="M26" s="90"/>
      <c r="N26" s="90"/>
      <c r="O26" s="90"/>
      <c r="P26" s="90"/>
      <c r="Q26" s="90"/>
      <c r="R26" s="77"/>
      <c r="S26" s="60"/>
      <c r="T26" s="61"/>
      <c r="U26" s="61"/>
      <c r="V26" s="61"/>
      <c r="W26" s="61"/>
      <c r="X26" s="61"/>
      <c r="Y26" s="61"/>
      <c r="Z26" s="62"/>
    </row>
    <row r="27" spans="1:27" s="1" customFormat="1" ht="81" customHeight="1">
      <c r="A27" s="60"/>
      <c r="B27" s="61"/>
      <c r="C27" s="76"/>
      <c r="D27" s="77"/>
      <c r="E27" s="76"/>
      <c r="F27" s="77"/>
      <c r="G27" s="122" t="s">
        <v>8</v>
      </c>
      <c r="H27" s="124"/>
      <c r="I27" s="76"/>
      <c r="J27" s="77"/>
      <c r="K27" s="76"/>
      <c r="L27" s="90"/>
      <c r="M27" s="90"/>
      <c r="N27" s="90"/>
      <c r="O27" s="90"/>
      <c r="P27" s="90"/>
      <c r="Q27" s="90"/>
      <c r="R27" s="77"/>
      <c r="S27" s="60"/>
      <c r="T27" s="61"/>
      <c r="U27" s="61"/>
      <c r="V27" s="61"/>
      <c r="W27" s="61"/>
      <c r="X27" s="61"/>
      <c r="Y27" s="61"/>
      <c r="Z27" s="62"/>
    </row>
    <row r="28" spans="1:27" s="1" customFormat="1" ht="81" customHeight="1">
      <c r="A28" s="60"/>
      <c r="B28" s="61"/>
      <c r="C28" s="76"/>
      <c r="D28" s="77"/>
      <c r="E28" s="76"/>
      <c r="F28" s="77"/>
      <c r="G28" s="96" t="s">
        <v>11</v>
      </c>
      <c r="H28" s="9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45431</v>
      </c>
      <c r="B30" s="12"/>
      <c r="C30" s="27">
        <f>A30+1</f>
        <v>45432</v>
      </c>
      <c r="D30" s="11"/>
      <c r="E30" s="27">
        <f>C30+1</f>
        <v>45433</v>
      </c>
      <c r="F30" s="11"/>
      <c r="G30" s="27">
        <f>E30+1</f>
        <v>45434</v>
      </c>
      <c r="H30" s="11"/>
      <c r="I30" s="27">
        <f>G30+1</f>
        <v>45435</v>
      </c>
      <c r="J30" s="11"/>
      <c r="K30" s="63">
        <f>I30+1</f>
        <v>45436</v>
      </c>
      <c r="L30" s="64"/>
      <c r="M30" s="65"/>
      <c r="N30" s="65"/>
      <c r="O30" s="65"/>
      <c r="P30" s="65"/>
      <c r="Q30" s="65"/>
      <c r="R30" s="66"/>
      <c r="S30" s="70">
        <f>K30+1</f>
        <v>45437</v>
      </c>
      <c r="T30" s="71"/>
      <c r="U30" s="72"/>
      <c r="V30" s="72"/>
      <c r="W30" s="72"/>
      <c r="X30" s="72"/>
      <c r="Y30" s="72"/>
      <c r="Z30" s="73"/>
    </row>
    <row r="31" spans="1:27" s="1" customFormat="1" ht="90.75" customHeight="1">
      <c r="A31" s="60"/>
      <c r="B31" s="61"/>
      <c r="C31" s="122" t="s">
        <v>32</v>
      </c>
      <c r="D31" s="124"/>
      <c r="E31" s="76"/>
      <c r="F31" s="77"/>
      <c r="G31" s="76"/>
      <c r="H31" s="77"/>
      <c r="I31" s="76"/>
      <c r="J31" s="77"/>
      <c r="K31" s="122" t="s">
        <v>15</v>
      </c>
      <c r="L31" s="123"/>
      <c r="M31" s="123"/>
      <c r="N31" s="123"/>
      <c r="O31" s="123"/>
      <c r="P31" s="123"/>
      <c r="Q31" s="123"/>
      <c r="R31" s="124"/>
      <c r="S31" s="60"/>
      <c r="T31" s="61"/>
      <c r="U31" s="61"/>
      <c r="V31" s="61"/>
      <c r="W31" s="61"/>
      <c r="X31" s="61"/>
      <c r="Y31" s="61"/>
      <c r="Z31" s="62"/>
    </row>
    <row r="32" spans="1:27" s="1" customFormat="1" ht="47.25" customHeight="1">
      <c r="A32" s="60"/>
      <c r="B32" s="61"/>
      <c r="C32" s="122" t="s">
        <v>12</v>
      </c>
      <c r="D32" s="124"/>
      <c r="E32" s="76"/>
      <c r="F32" s="77"/>
      <c r="G32" s="76"/>
      <c r="H32" s="77"/>
      <c r="I32" s="76"/>
      <c r="J32" s="77"/>
      <c r="K32" s="76"/>
      <c r="L32" s="90"/>
      <c r="M32" s="90"/>
      <c r="N32" s="90"/>
      <c r="O32" s="90"/>
      <c r="P32" s="90"/>
      <c r="Q32" s="90"/>
      <c r="R32" s="77"/>
      <c r="S32" s="60"/>
      <c r="T32" s="61"/>
      <c r="U32" s="61"/>
      <c r="V32" s="61"/>
      <c r="W32" s="61"/>
      <c r="X32" s="61"/>
      <c r="Y32" s="61"/>
      <c r="Z32" s="62"/>
    </row>
    <row r="33" spans="1:27" s="1" customFormat="1" ht="58.5" customHeight="1">
      <c r="A33" s="60"/>
      <c r="B33" s="61"/>
      <c r="C33" s="96" t="s">
        <v>13</v>
      </c>
      <c r="D33" s="9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ht="47.25" customHeigh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45438</v>
      </c>
      <c r="B36" s="12"/>
      <c r="C36" s="27">
        <f>A36+1</f>
        <v>45439</v>
      </c>
      <c r="D36" s="11"/>
      <c r="E36" s="27">
        <f>C36+1</f>
        <v>45440</v>
      </c>
      <c r="F36" s="11"/>
      <c r="G36" s="27">
        <f>E36+1</f>
        <v>45441</v>
      </c>
      <c r="H36" s="11"/>
      <c r="I36" s="27">
        <f>G36+1</f>
        <v>45442</v>
      </c>
      <c r="J36" s="11"/>
      <c r="K36" s="63">
        <f>I36+1</f>
        <v>45443</v>
      </c>
      <c r="L36" s="64"/>
      <c r="M36" s="65"/>
      <c r="N36" s="65"/>
      <c r="O36" s="65"/>
      <c r="P36" s="65"/>
      <c r="Q36" s="65"/>
      <c r="R36" s="66"/>
      <c r="S36" s="70">
        <f>K36+1</f>
        <v>45444</v>
      </c>
      <c r="T36" s="71"/>
      <c r="U36" s="72"/>
      <c r="V36" s="72"/>
      <c r="W36" s="72"/>
      <c r="X36" s="72"/>
      <c r="Y36" s="72"/>
      <c r="Z36" s="73"/>
    </row>
    <row r="37" spans="1:27" s="1" customFormat="1" ht="37.5" customHeight="1">
      <c r="A37" s="60"/>
      <c r="B37" s="61"/>
      <c r="C37" s="76"/>
      <c r="D37" s="77"/>
      <c r="E37" s="76"/>
      <c r="F37" s="77"/>
      <c r="G37" s="76"/>
      <c r="H37" s="77"/>
      <c r="I37" s="148" t="s">
        <v>40</v>
      </c>
      <c r="J37" s="149"/>
      <c r="K37" s="129" t="s">
        <v>35</v>
      </c>
      <c r="L37" s="134"/>
      <c r="M37" s="134"/>
      <c r="N37" s="134"/>
      <c r="O37" s="134"/>
      <c r="P37" s="134"/>
      <c r="Q37" s="134"/>
      <c r="R37" s="130"/>
      <c r="S37" s="60"/>
      <c r="T37" s="61"/>
      <c r="U37" s="61"/>
      <c r="V37" s="61"/>
      <c r="W37" s="61"/>
      <c r="X37" s="61"/>
      <c r="Y37" s="61"/>
      <c r="Z37" s="62"/>
    </row>
    <row r="38" spans="1:27" s="1" customFormat="1" ht="37.5" customHeight="1">
      <c r="A38" s="60"/>
      <c r="B38" s="61"/>
      <c r="C38" s="76"/>
      <c r="D38" s="77"/>
      <c r="E38" s="76"/>
      <c r="F38" s="77"/>
      <c r="G38" s="76"/>
      <c r="H38" s="77"/>
      <c r="I38" s="76"/>
      <c r="J38" s="77"/>
      <c r="K38" s="122" t="s">
        <v>23</v>
      </c>
      <c r="L38" s="123"/>
      <c r="M38" s="123"/>
      <c r="N38" s="123"/>
      <c r="O38" s="123"/>
      <c r="P38" s="123"/>
      <c r="Q38" s="123"/>
      <c r="R38" s="124"/>
      <c r="S38" s="60"/>
      <c r="T38" s="61"/>
      <c r="U38" s="61"/>
      <c r="V38" s="61"/>
      <c r="W38" s="61"/>
      <c r="X38" s="61"/>
      <c r="Y38" s="61"/>
      <c r="Z38" s="62"/>
    </row>
    <row r="39" spans="1:27" s="1" customFormat="1" ht="37.5" customHeight="1">
      <c r="A39" s="60"/>
      <c r="B39" s="61"/>
      <c r="C39" s="76"/>
      <c r="D39" s="77"/>
      <c r="E39" s="76"/>
      <c r="F39" s="77"/>
      <c r="G39" s="76"/>
      <c r="H39" s="77"/>
      <c r="I39" s="76"/>
      <c r="J39" s="77"/>
      <c r="K39" s="122" t="s">
        <v>24</v>
      </c>
      <c r="L39" s="123"/>
      <c r="M39" s="123"/>
      <c r="N39" s="123"/>
      <c r="O39" s="123"/>
      <c r="P39" s="123"/>
      <c r="Q39" s="123"/>
      <c r="R39" s="124"/>
      <c r="S39" s="60"/>
      <c r="T39" s="61"/>
      <c r="U39" s="61"/>
      <c r="V39" s="61"/>
      <c r="W39" s="61"/>
      <c r="X39" s="61"/>
      <c r="Y39" s="61"/>
      <c r="Z39" s="62"/>
    </row>
    <row r="40" spans="1:27" s="1" customFormat="1" ht="37.5" customHeight="1">
      <c r="A40" s="60"/>
      <c r="B40" s="61"/>
      <c r="C40" s="76"/>
      <c r="D40" s="77"/>
      <c r="E40" s="76"/>
      <c r="F40" s="77"/>
      <c r="G40" s="76"/>
      <c r="H40" s="77"/>
      <c r="I40" s="76"/>
      <c r="J40" s="77"/>
      <c r="K40" s="122" t="s">
        <v>25</v>
      </c>
      <c r="L40" s="123"/>
      <c r="M40" s="123"/>
      <c r="N40" s="123"/>
      <c r="O40" s="123"/>
      <c r="P40" s="123"/>
      <c r="Q40" s="123"/>
      <c r="R40" s="124"/>
      <c r="S40" s="60"/>
      <c r="T40" s="61"/>
      <c r="U40" s="61"/>
      <c r="V40" s="61"/>
      <c r="W40" s="61"/>
      <c r="X40" s="61"/>
      <c r="Y40" s="61"/>
      <c r="Z40" s="62"/>
    </row>
    <row r="41" spans="1:27" s="2" customForma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27" ht="18.75">
      <c r="A42" s="26">
        <f>S36+1</f>
        <v>45445</v>
      </c>
      <c r="B42" s="12"/>
      <c r="C42" s="27">
        <f>A42+1</f>
        <v>45446</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27">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27" s="1" customForma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A46:B46"/>
    <mergeCell ref="C46:D46"/>
    <mergeCell ref="K46:Z46"/>
    <mergeCell ref="A47:B47"/>
    <mergeCell ref="C47:D47"/>
    <mergeCell ref="K47:Z47"/>
    <mergeCell ref="S41:Z41"/>
    <mergeCell ref="A43:B43"/>
    <mergeCell ref="C43:D43"/>
    <mergeCell ref="A44:B44"/>
    <mergeCell ref="C44:D44"/>
    <mergeCell ref="A45:B45"/>
    <mergeCell ref="C45:D45"/>
    <mergeCell ref="A41:B41"/>
    <mergeCell ref="C41:D41"/>
    <mergeCell ref="E41:F41"/>
    <mergeCell ref="G41:H41"/>
    <mergeCell ref="I41:J41"/>
    <mergeCell ref="K41:R41"/>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2 C42">
    <cfRule type="expression" dxfId="31" priority="3">
      <formula>MONTH(A12)&lt;&gt;MONTH($A$2)</formula>
    </cfRule>
    <cfRule type="expression" dxfId="30" priority="4">
      <formula>OR(WEEKDAY(A12,1)=1,WEEKDAY(A12,1)=7)</formula>
    </cfRule>
  </conditionalFormatting>
  <conditionalFormatting sqref="I12">
    <cfRule type="expression" dxfId="29" priority="1">
      <formula>MONTH(I12)&lt;&gt;MONTH($A$2)</formula>
    </cfRule>
    <cfRule type="expression" dxfId="28"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7"/>
  <sheetViews>
    <sheetView showGridLines="0" workbookViewId="0">
      <pane ySplit="11" topLeftCell="A34" activePane="bottomLeft" state="frozen"/>
      <selection pane="bottomLeft" activeCell="C19" sqref="C19:D19"/>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DATE(JAN!AI20,JAN!AI22+5,1)</f>
        <v>45444</v>
      </c>
      <c r="B2" s="105"/>
      <c r="C2" s="105"/>
      <c r="D2" s="105"/>
      <c r="E2" s="105"/>
      <c r="F2" s="105"/>
      <c r="G2" s="105"/>
      <c r="H2" s="105"/>
      <c r="I2" s="34"/>
      <c r="J2" s="34"/>
      <c r="K2" s="111">
        <f>DATE(YEAR(A2),MONTH(A2)-1,1)</f>
        <v>45413</v>
      </c>
      <c r="L2" s="111"/>
      <c r="M2" s="111"/>
      <c r="N2" s="111"/>
      <c r="O2" s="111"/>
      <c r="P2" s="111"/>
      <c r="Q2" s="111"/>
      <c r="R2" s="35"/>
      <c r="S2" s="111">
        <f>DATE(YEAR(A2),MONTH(A2)+1,1)</f>
        <v>45474</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f t="shared" si="0"/>
        <v>45413</v>
      </c>
      <c r="O4" s="37">
        <f t="shared" si="0"/>
        <v>45414</v>
      </c>
      <c r="P4" s="37">
        <f t="shared" si="0"/>
        <v>45415</v>
      </c>
      <c r="Q4" s="37">
        <f t="shared" si="0"/>
        <v>45416</v>
      </c>
      <c r="R4" s="35"/>
      <c r="S4" s="37" t="str">
        <f t="shared" ref="S4:Y9" si="1">IF(MONTH($S$2)&lt;&gt;MONTH($S$2-(WEEKDAY($S$2,1)-(Dia_de_início-1))-IF((WEEKDAY($S$2,1)-(Dia_de_início-1))&lt;=0,7,0)+(ROW(S4)-ROW($S$4))*7+(COLUMN(S4)-COLUMN($S$4)+1)),"",$S$2-(WEEKDAY($S$2,1)-(Dia_de_início-1))-IF((WEEKDAY($S$2,1)-(Dia_de_início-1))&lt;=0,7,0)+(ROW(S4)-ROW($S$4))*7+(COLUMN(S4)-COLUMN($S$4)+1))</f>
        <v/>
      </c>
      <c r="T4" s="37">
        <f t="shared" si="1"/>
        <v>45474</v>
      </c>
      <c r="U4" s="37">
        <f t="shared" si="1"/>
        <v>45475</v>
      </c>
      <c r="V4" s="37">
        <f t="shared" si="1"/>
        <v>45476</v>
      </c>
      <c r="W4" s="37">
        <f t="shared" si="1"/>
        <v>45477</v>
      </c>
      <c r="X4" s="37">
        <f t="shared" si="1"/>
        <v>45478</v>
      </c>
      <c r="Y4" s="37">
        <f t="shared" si="1"/>
        <v>45479</v>
      </c>
      <c r="Z4" s="38"/>
    </row>
    <row r="5" spans="1:26" s="4" customFormat="1" ht="9" customHeight="1">
      <c r="A5" s="105"/>
      <c r="B5" s="105"/>
      <c r="C5" s="105"/>
      <c r="D5" s="105"/>
      <c r="E5" s="105"/>
      <c r="F5" s="105"/>
      <c r="G5" s="105"/>
      <c r="H5" s="105"/>
      <c r="I5" s="34"/>
      <c r="J5" s="34"/>
      <c r="K5" s="37">
        <f t="shared" si="0"/>
        <v>45417</v>
      </c>
      <c r="L5" s="37">
        <f t="shared" si="0"/>
        <v>45418</v>
      </c>
      <c r="M5" s="37">
        <f t="shared" si="0"/>
        <v>45419</v>
      </c>
      <c r="N5" s="37">
        <f t="shared" si="0"/>
        <v>45420</v>
      </c>
      <c r="O5" s="37">
        <f t="shared" si="0"/>
        <v>45421</v>
      </c>
      <c r="P5" s="37">
        <f t="shared" si="0"/>
        <v>45422</v>
      </c>
      <c r="Q5" s="37">
        <f t="shared" si="0"/>
        <v>45423</v>
      </c>
      <c r="R5" s="35"/>
      <c r="S5" s="37">
        <f t="shared" si="1"/>
        <v>45480</v>
      </c>
      <c r="T5" s="37">
        <f t="shared" si="1"/>
        <v>45481</v>
      </c>
      <c r="U5" s="37">
        <f t="shared" si="1"/>
        <v>45482</v>
      </c>
      <c r="V5" s="37">
        <f t="shared" si="1"/>
        <v>45483</v>
      </c>
      <c r="W5" s="37">
        <f t="shared" si="1"/>
        <v>45484</v>
      </c>
      <c r="X5" s="37">
        <f t="shared" si="1"/>
        <v>45485</v>
      </c>
      <c r="Y5" s="37">
        <f t="shared" si="1"/>
        <v>45486</v>
      </c>
      <c r="Z5" s="38"/>
    </row>
    <row r="6" spans="1:26" s="4" customFormat="1" ht="9" customHeight="1">
      <c r="A6" s="105"/>
      <c r="B6" s="105"/>
      <c r="C6" s="105"/>
      <c r="D6" s="105"/>
      <c r="E6" s="105"/>
      <c r="F6" s="105"/>
      <c r="G6" s="105"/>
      <c r="H6" s="105"/>
      <c r="I6" s="34"/>
      <c r="J6" s="34"/>
      <c r="K6" s="37">
        <f t="shared" si="0"/>
        <v>45424</v>
      </c>
      <c r="L6" s="37">
        <f t="shared" si="0"/>
        <v>45425</v>
      </c>
      <c r="M6" s="37">
        <f t="shared" si="0"/>
        <v>45426</v>
      </c>
      <c r="N6" s="37">
        <f t="shared" si="0"/>
        <v>45427</v>
      </c>
      <c r="O6" s="37">
        <f t="shared" si="0"/>
        <v>45428</v>
      </c>
      <c r="P6" s="37">
        <f t="shared" si="0"/>
        <v>45429</v>
      </c>
      <c r="Q6" s="37">
        <f t="shared" si="0"/>
        <v>45430</v>
      </c>
      <c r="R6" s="35"/>
      <c r="S6" s="37">
        <f t="shared" si="1"/>
        <v>45487</v>
      </c>
      <c r="T6" s="37">
        <f t="shared" si="1"/>
        <v>45488</v>
      </c>
      <c r="U6" s="37">
        <f t="shared" si="1"/>
        <v>45489</v>
      </c>
      <c r="V6" s="37">
        <f t="shared" si="1"/>
        <v>45490</v>
      </c>
      <c r="W6" s="37">
        <f t="shared" si="1"/>
        <v>45491</v>
      </c>
      <c r="X6" s="37">
        <f t="shared" si="1"/>
        <v>45492</v>
      </c>
      <c r="Y6" s="37">
        <f t="shared" si="1"/>
        <v>45493</v>
      </c>
      <c r="Z6" s="38"/>
    </row>
    <row r="7" spans="1:26" s="4" customFormat="1" ht="9" customHeight="1">
      <c r="A7" s="105"/>
      <c r="B7" s="105"/>
      <c r="C7" s="105"/>
      <c r="D7" s="105"/>
      <c r="E7" s="105"/>
      <c r="F7" s="105"/>
      <c r="G7" s="105"/>
      <c r="H7" s="105"/>
      <c r="I7" s="34"/>
      <c r="J7" s="34"/>
      <c r="K7" s="37">
        <f t="shared" si="0"/>
        <v>45431</v>
      </c>
      <c r="L7" s="37">
        <f t="shared" si="0"/>
        <v>45432</v>
      </c>
      <c r="M7" s="37">
        <f t="shared" si="0"/>
        <v>45433</v>
      </c>
      <c r="N7" s="37">
        <f t="shared" si="0"/>
        <v>45434</v>
      </c>
      <c r="O7" s="37">
        <f t="shared" si="0"/>
        <v>45435</v>
      </c>
      <c r="P7" s="37">
        <f t="shared" si="0"/>
        <v>45436</v>
      </c>
      <c r="Q7" s="37">
        <f t="shared" si="0"/>
        <v>45437</v>
      </c>
      <c r="R7" s="35"/>
      <c r="S7" s="37">
        <f t="shared" si="1"/>
        <v>45494</v>
      </c>
      <c r="T7" s="37">
        <f t="shared" si="1"/>
        <v>45495</v>
      </c>
      <c r="U7" s="37">
        <f t="shared" si="1"/>
        <v>45496</v>
      </c>
      <c r="V7" s="37">
        <f t="shared" si="1"/>
        <v>45497</v>
      </c>
      <c r="W7" s="37">
        <f t="shared" si="1"/>
        <v>45498</v>
      </c>
      <c r="X7" s="37">
        <f t="shared" si="1"/>
        <v>45499</v>
      </c>
      <c r="Y7" s="37">
        <f t="shared" si="1"/>
        <v>45500</v>
      </c>
      <c r="Z7" s="38"/>
    </row>
    <row r="8" spans="1:26" s="4" customFormat="1" ht="9" customHeight="1">
      <c r="A8" s="105"/>
      <c r="B8" s="105"/>
      <c r="C8" s="105"/>
      <c r="D8" s="105"/>
      <c r="E8" s="105"/>
      <c r="F8" s="105"/>
      <c r="G8" s="105"/>
      <c r="H8" s="105"/>
      <c r="I8" s="34"/>
      <c r="J8" s="34"/>
      <c r="K8" s="37">
        <f t="shared" si="0"/>
        <v>45438</v>
      </c>
      <c r="L8" s="37">
        <f t="shared" si="0"/>
        <v>45439</v>
      </c>
      <c r="M8" s="37">
        <f t="shared" si="0"/>
        <v>45440</v>
      </c>
      <c r="N8" s="37">
        <f t="shared" si="0"/>
        <v>45441</v>
      </c>
      <c r="O8" s="37">
        <f t="shared" si="0"/>
        <v>45442</v>
      </c>
      <c r="P8" s="37">
        <f t="shared" si="0"/>
        <v>45443</v>
      </c>
      <c r="Q8" s="37" t="str">
        <f t="shared" si="0"/>
        <v/>
      </c>
      <c r="R8" s="35"/>
      <c r="S8" s="37">
        <f t="shared" si="1"/>
        <v>45501</v>
      </c>
      <c r="T8" s="37">
        <f t="shared" si="1"/>
        <v>45502</v>
      </c>
      <c r="U8" s="37">
        <f t="shared" si="1"/>
        <v>45503</v>
      </c>
      <c r="V8" s="37">
        <f t="shared" si="1"/>
        <v>45504</v>
      </c>
      <c r="W8" s="37" t="str">
        <f t="shared" si="1"/>
        <v/>
      </c>
      <c r="X8" s="37" t="str">
        <f t="shared" si="1"/>
        <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45438</v>
      </c>
      <c r="B11" s="110"/>
      <c r="C11" s="110">
        <f>C12</f>
        <v>45439</v>
      </c>
      <c r="D11" s="110"/>
      <c r="E11" s="110">
        <f>E12</f>
        <v>45440</v>
      </c>
      <c r="F11" s="110"/>
      <c r="G11" s="110">
        <f>G12</f>
        <v>45441</v>
      </c>
      <c r="H11" s="110"/>
      <c r="I11" s="110">
        <f>I12</f>
        <v>45442</v>
      </c>
      <c r="J11" s="110"/>
      <c r="K11" s="110">
        <f>K12</f>
        <v>45443</v>
      </c>
      <c r="L11" s="110"/>
      <c r="M11" s="110"/>
      <c r="N11" s="110"/>
      <c r="O11" s="110"/>
      <c r="P11" s="110"/>
      <c r="Q11" s="110"/>
      <c r="R11" s="110"/>
      <c r="S11" s="110">
        <f>S12</f>
        <v>45444</v>
      </c>
      <c r="T11" s="110"/>
      <c r="U11" s="110"/>
      <c r="V11" s="110"/>
      <c r="W11" s="110"/>
      <c r="X11" s="110"/>
      <c r="Y11" s="110"/>
      <c r="Z11" s="112"/>
    </row>
    <row r="12" spans="1:26" s="1" customFormat="1" ht="18.75">
      <c r="A12" s="26">
        <f>$A$2-(WEEKDAY($A$2,1)-(Dia_de_início-1))-IF((WEEKDAY($A$2,1)-(Dia_de_início-1))&lt;=0,7,0)+1</f>
        <v>45438</v>
      </c>
      <c r="B12" s="12"/>
      <c r="C12" s="27">
        <f>A12+1</f>
        <v>45439</v>
      </c>
      <c r="D12" s="11"/>
      <c r="E12" s="27">
        <f>C12+1</f>
        <v>45440</v>
      </c>
      <c r="F12" s="11"/>
      <c r="G12" s="27">
        <f>E12+1</f>
        <v>45441</v>
      </c>
      <c r="H12" s="11"/>
      <c r="I12" s="27">
        <f>G12+1</f>
        <v>45442</v>
      </c>
      <c r="J12" s="11"/>
      <c r="K12" s="63">
        <f>I12+1</f>
        <v>45443</v>
      </c>
      <c r="L12" s="64"/>
      <c r="M12" s="65"/>
      <c r="N12" s="65"/>
      <c r="O12" s="65"/>
      <c r="P12" s="65"/>
      <c r="Q12" s="65"/>
      <c r="R12" s="66"/>
      <c r="S12" s="70">
        <f>K12+1</f>
        <v>45444</v>
      </c>
      <c r="T12" s="71"/>
      <c r="U12" s="72"/>
      <c r="V12" s="72"/>
      <c r="W12" s="72"/>
      <c r="X12" s="72"/>
      <c r="Y12" s="72"/>
      <c r="Z12" s="73"/>
    </row>
    <row r="13" spans="1:26" s="1" customFormat="1">
      <c r="A13" s="60"/>
      <c r="B13" s="61"/>
      <c r="C13" s="76"/>
      <c r="D13" s="77"/>
      <c r="E13" s="76"/>
      <c r="F13" s="77"/>
      <c r="G13" s="76"/>
      <c r="H13" s="77"/>
      <c r="I13" s="76"/>
      <c r="J13" s="77"/>
      <c r="K13" s="76"/>
      <c r="L13" s="90"/>
      <c r="M13" s="90"/>
      <c r="N13" s="90"/>
      <c r="O13" s="90"/>
      <c r="P13" s="90"/>
      <c r="Q13" s="90"/>
      <c r="R13" s="77"/>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45445</v>
      </c>
      <c r="B18" s="12"/>
      <c r="C18" s="27">
        <f>A18+1</f>
        <v>45446</v>
      </c>
      <c r="D18" s="11"/>
      <c r="E18" s="27">
        <f>C18+1</f>
        <v>45447</v>
      </c>
      <c r="F18" s="11"/>
      <c r="G18" s="27">
        <f>E18+1</f>
        <v>45448</v>
      </c>
      <c r="H18" s="11"/>
      <c r="I18" s="27">
        <f>G18+1</f>
        <v>45449</v>
      </c>
      <c r="J18" s="11"/>
      <c r="K18" s="63">
        <f>I18+1</f>
        <v>45450</v>
      </c>
      <c r="L18" s="64"/>
      <c r="M18" s="65"/>
      <c r="N18" s="65"/>
      <c r="O18" s="65"/>
      <c r="P18" s="65"/>
      <c r="Q18" s="65"/>
      <c r="R18" s="66"/>
      <c r="S18" s="70">
        <f>K18+1</f>
        <v>45451</v>
      </c>
      <c r="T18" s="71"/>
      <c r="U18" s="72"/>
      <c r="V18" s="72"/>
      <c r="W18" s="72"/>
      <c r="X18" s="72"/>
      <c r="Y18" s="72"/>
      <c r="Z18" s="73"/>
    </row>
    <row r="19" spans="1:27" s="1" customFormat="1" ht="39.75" customHeight="1">
      <c r="A19" s="60"/>
      <c r="B19" s="61"/>
      <c r="C19" s="150" t="s">
        <v>38</v>
      </c>
      <c r="D19" s="152"/>
      <c r="E19" s="76"/>
      <c r="F19" s="77"/>
      <c r="G19" s="76"/>
      <c r="H19" s="77"/>
      <c r="I19" s="122" t="s">
        <v>6</v>
      </c>
      <c r="J19" s="124"/>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45452</v>
      </c>
      <c r="B24" s="12"/>
      <c r="C24" s="27">
        <f>A24+1</f>
        <v>45453</v>
      </c>
      <c r="D24" s="11"/>
      <c r="E24" s="27">
        <f>C24+1</f>
        <v>45454</v>
      </c>
      <c r="F24" s="11"/>
      <c r="G24" s="27">
        <f>E24+1</f>
        <v>45455</v>
      </c>
      <c r="H24" s="11"/>
      <c r="I24" s="27">
        <f>G24+1</f>
        <v>45456</v>
      </c>
      <c r="J24" s="11"/>
      <c r="K24" s="63">
        <f>I24+1</f>
        <v>45457</v>
      </c>
      <c r="L24" s="64"/>
      <c r="M24" s="65"/>
      <c r="N24" s="65"/>
      <c r="O24" s="65"/>
      <c r="P24" s="65"/>
      <c r="Q24" s="65"/>
      <c r="R24" s="66"/>
      <c r="S24" s="70">
        <f>K24+1</f>
        <v>45458</v>
      </c>
      <c r="T24" s="71"/>
      <c r="U24" s="72"/>
      <c r="V24" s="72"/>
      <c r="W24" s="72"/>
      <c r="X24" s="72"/>
      <c r="Y24" s="72"/>
      <c r="Z24" s="73"/>
    </row>
    <row r="25" spans="1:27" s="1" customFormat="1" ht="83.25" customHeight="1">
      <c r="A25" s="60"/>
      <c r="B25" s="61"/>
      <c r="C25" s="76"/>
      <c r="D25" s="77"/>
      <c r="E25" s="76"/>
      <c r="F25" s="77"/>
      <c r="G25" s="76"/>
      <c r="H25" s="77"/>
      <c r="I25" s="76"/>
      <c r="J25" s="77"/>
      <c r="K25" s="122" t="s">
        <v>8</v>
      </c>
      <c r="L25" s="123"/>
      <c r="M25" s="123"/>
      <c r="N25" s="123"/>
      <c r="O25" s="123"/>
      <c r="P25" s="123"/>
      <c r="Q25" s="123"/>
      <c r="R25" s="124"/>
      <c r="S25" s="60"/>
      <c r="T25" s="61"/>
      <c r="U25" s="61"/>
      <c r="V25" s="61"/>
      <c r="W25" s="61"/>
      <c r="X25" s="61"/>
      <c r="Y25" s="61"/>
      <c r="Z25" s="62"/>
    </row>
    <row r="26" spans="1:27" s="1" customFormat="1" ht="83.25" customHeight="1">
      <c r="A26" s="60"/>
      <c r="B26" s="61"/>
      <c r="C26" s="76"/>
      <c r="D26" s="77"/>
      <c r="E26" s="76"/>
      <c r="F26" s="77"/>
      <c r="G26" s="76"/>
      <c r="H26" s="77"/>
      <c r="I26" s="76"/>
      <c r="J26" s="77"/>
      <c r="K26" s="96" t="s">
        <v>11</v>
      </c>
      <c r="L26" s="135"/>
      <c r="M26" s="135"/>
      <c r="N26" s="135"/>
      <c r="O26" s="135"/>
      <c r="P26" s="135"/>
      <c r="Q26" s="135"/>
      <c r="R26" s="97"/>
      <c r="S26" s="60"/>
      <c r="T26" s="61"/>
      <c r="U26" s="61"/>
      <c r="V26" s="61"/>
      <c r="W26" s="61"/>
      <c r="X26" s="61"/>
      <c r="Y26" s="61"/>
      <c r="Z26" s="62"/>
    </row>
    <row r="27" spans="1:27" s="1" customFormat="1">
      <c r="A27" s="60"/>
      <c r="B27" s="61"/>
      <c r="C27" s="76"/>
      <c r="D27" s="77"/>
      <c r="E27" s="76"/>
      <c r="F27" s="77"/>
      <c r="G27" s="76"/>
      <c r="H27" s="77"/>
      <c r="I27" s="76"/>
      <c r="J27" s="77"/>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45459</v>
      </c>
      <c r="B30" s="12"/>
      <c r="C30" s="27">
        <f>A30+1</f>
        <v>45460</v>
      </c>
      <c r="D30" s="11"/>
      <c r="E30" s="27">
        <f>C30+1</f>
        <v>45461</v>
      </c>
      <c r="F30" s="11"/>
      <c r="G30" s="27">
        <f>E30+1</f>
        <v>45462</v>
      </c>
      <c r="H30" s="11"/>
      <c r="I30" s="27">
        <f>G30+1</f>
        <v>45463</v>
      </c>
      <c r="J30" s="11"/>
      <c r="K30" s="63">
        <f>I30+1</f>
        <v>45464</v>
      </c>
      <c r="L30" s="64"/>
      <c r="M30" s="65"/>
      <c r="N30" s="65"/>
      <c r="O30" s="65"/>
      <c r="P30" s="65"/>
      <c r="Q30" s="65"/>
      <c r="R30" s="66"/>
      <c r="S30" s="70">
        <f>K30+1</f>
        <v>45465</v>
      </c>
      <c r="T30" s="71"/>
      <c r="U30" s="72"/>
      <c r="V30" s="72"/>
      <c r="W30" s="72"/>
      <c r="X30" s="72"/>
      <c r="Y30" s="72"/>
      <c r="Z30" s="73"/>
    </row>
    <row r="31" spans="1:27" s="1" customFormat="1" ht="68.25" customHeight="1">
      <c r="A31" s="60"/>
      <c r="B31" s="61"/>
      <c r="C31" s="122" t="s">
        <v>9</v>
      </c>
      <c r="D31" s="124"/>
      <c r="E31" s="76"/>
      <c r="F31" s="77"/>
      <c r="G31" s="76"/>
      <c r="H31" s="77"/>
      <c r="I31" s="122" t="s">
        <v>32</v>
      </c>
      <c r="J31" s="124"/>
      <c r="K31" s="76"/>
      <c r="L31" s="90"/>
      <c r="M31" s="90"/>
      <c r="N31" s="90"/>
      <c r="O31" s="90"/>
      <c r="P31" s="90"/>
      <c r="Q31" s="90"/>
      <c r="R31" s="77"/>
      <c r="S31" s="60"/>
      <c r="T31" s="61"/>
      <c r="U31" s="61"/>
      <c r="V31" s="61"/>
      <c r="W31" s="61"/>
      <c r="X31" s="61"/>
      <c r="Y31" s="61"/>
      <c r="Z31" s="62"/>
    </row>
    <row r="32" spans="1:27" s="1" customFormat="1" ht="68.25" customHeight="1">
      <c r="A32" s="60"/>
      <c r="B32" s="61"/>
      <c r="C32" s="122" t="s">
        <v>10</v>
      </c>
      <c r="D32" s="124"/>
      <c r="E32" s="76"/>
      <c r="F32" s="77"/>
      <c r="G32" s="76"/>
      <c r="H32" s="77"/>
      <c r="I32" s="122" t="s">
        <v>12</v>
      </c>
      <c r="J32" s="124"/>
      <c r="K32" s="76"/>
      <c r="L32" s="90"/>
      <c r="M32" s="90"/>
      <c r="N32" s="90"/>
      <c r="O32" s="90"/>
      <c r="P32" s="90"/>
      <c r="Q32" s="90"/>
      <c r="R32" s="77"/>
      <c r="S32" s="60"/>
      <c r="T32" s="61"/>
      <c r="U32" s="61"/>
      <c r="V32" s="61"/>
      <c r="W32" s="61"/>
      <c r="X32" s="61"/>
      <c r="Y32" s="61"/>
      <c r="Z32" s="62"/>
    </row>
    <row r="33" spans="1:27" s="1" customFormat="1" ht="68.25" customHeight="1">
      <c r="A33" s="60"/>
      <c r="B33" s="61"/>
      <c r="C33" s="76"/>
      <c r="D33" s="77"/>
      <c r="E33" s="76"/>
      <c r="F33" s="77"/>
      <c r="G33" s="76"/>
      <c r="H33" s="77"/>
      <c r="I33" s="96" t="s">
        <v>13</v>
      </c>
      <c r="J33" s="9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45466</v>
      </c>
      <c r="B36" s="12"/>
      <c r="C36" s="27">
        <f>A36+1</f>
        <v>45467</v>
      </c>
      <c r="D36" s="11"/>
      <c r="E36" s="27">
        <f>C36+1</f>
        <v>45468</v>
      </c>
      <c r="F36" s="11"/>
      <c r="G36" s="27">
        <f>E36+1</f>
        <v>45469</v>
      </c>
      <c r="H36" s="11"/>
      <c r="I36" s="27">
        <f>G36+1</f>
        <v>45470</v>
      </c>
      <c r="J36" s="11"/>
      <c r="K36" s="63">
        <f>I36+1</f>
        <v>45471</v>
      </c>
      <c r="L36" s="64"/>
      <c r="M36" s="65"/>
      <c r="N36" s="65"/>
      <c r="O36" s="65"/>
      <c r="P36" s="65"/>
      <c r="Q36" s="65"/>
      <c r="R36" s="66"/>
      <c r="S36" s="70">
        <f>K36+1</f>
        <v>45472</v>
      </c>
      <c r="T36" s="71"/>
      <c r="U36" s="72"/>
      <c r="V36" s="72"/>
      <c r="W36" s="72"/>
      <c r="X36" s="72"/>
      <c r="Y36" s="72"/>
      <c r="Z36" s="73"/>
    </row>
    <row r="37" spans="1:27" s="44" customFormat="1" ht="51" customHeight="1">
      <c r="A37" s="67"/>
      <c r="B37" s="68"/>
      <c r="C37" s="78"/>
      <c r="D37" s="79"/>
      <c r="E37" s="122" t="s">
        <v>15</v>
      </c>
      <c r="F37" s="124"/>
      <c r="G37" s="78"/>
      <c r="H37" s="79"/>
      <c r="I37" s="78"/>
      <c r="J37" s="79"/>
      <c r="K37" s="129" t="s">
        <v>36</v>
      </c>
      <c r="L37" s="134"/>
      <c r="M37" s="134"/>
      <c r="N37" s="134"/>
      <c r="O37" s="134"/>
      <c r="P37" s="134"/>
      <c r="Q37" s="134"/>
      <c r="R37" s="130"/>
      <c r="S37" s="67"/>
      <c r="T37" s="68"/>
      <c r="U37" s="68"/>
      <c r="V37" s="68"/>
      <c r="W37" s="68"/>
      <c r="X37" s="68"/>
      <c r="Y37" s="68"/>
      <c r="Z37" s="69"/>
    </row>
    <row r="38" spans="1:27" s="44" customFormat="1" ht="51" customHeight="1">
      <c r="A38" s="67"/>
      <c r="B38" s="68"/>
      <c r="C38" s="78"/>
      <c r="D38" s="79"/>
      <c r="E38" s="78"/>
      <c r="F38" s="79"/>
      <c r="G38" s="78"/>
      <c r="H38" s="79"/>
      <c r="I38" s="78"/>
      <c r="J38" s="79"/>
      <c r="K38" s="122" t="s">
        <v>23</v>
      </c>
      <c r="L38" s="123"/>
      <c r="M38" s="123"/>
      <c r="N38" s="123"/>
      <c r="O38" s="123"/>
      <c r="P38" s="123"/>
      <c r="Q38" s="123"/>
      <c r="R38" s="124"/>
      <c r="S38" s="67"/>
      <c r="T38" s="68"/>
      <c r="U38" s="68"/>
      <c r="V38" s="68"/>
      <c r="W38" s="68"/>
      <c r="X38" s="68"/>
      <c r="Y38" s="68"/>
      <c r="Z38" s="69"/>
    </row>
    <row r="39" spans="1:27" s="44" customFormat="1" ht="51" customHeight="1">
      <c r="A39" s="67"/>
      <c r="B39" s="68"/>
      <c r="C39" s="78"/>
      <c r="D39" s="79"/>
      <c r="E39" s="78"/>
      <c r="F39" s="79"/>
      <c r="G39" s="78"/>
      <c r="H39" s="79"/>
      <c r="I39" s="78"/>
      <c r="J39" s="79"/>
      <c r="K39" s="122" t="s">
        <v>24</v>
      </c>
      <c r="L39" s="123"/>
      <c r="M39" s="123"/>
      <c r="N39" s="123"/>
      <c r="O39" s="123"/>
      <c r="P39" s="123"/>
      <c r="Q39" s="123"/>
      <c r="R39" s="124"/>
      <c r="S39" s="67"/>
      <c r="T39" s="68"/>
      <c r="U39" s="68"/>
      <c r="V39" s="68"/>
      <c r="W39" s="68"/>
      <c r="X39" s="68"/>
      <c r="Y39" s="68"/>
      <c r="Z39" s="69"/>
    </row>
    <row r="40" spans="1:27" s="44" customFormat="1" ht="51" customHeight="1">
      <c r="A40" s="67"/>
      <c r="B40" s="68"/>
      <c r="C40" s="78"/>
      <c r="D40" s="79"/>
      <c r="E40" s="78"/>
      <c r="F40" s="79"/>
      <c r="G40" s="78"/>
      <c r="H40" s="79"/>
      <c r="I40" s="78"/>
      <c r="J40" s="79"/>
      <c r="K40" s="122" t="s">
        <v>25</v>
      </c>
      <c r="L40" s="123"/>
      <c r="M40" s="123"/>
      <c r="N40" s="123"/>
      <c r="O40" s="123"/>
      <c r="P40" s="123"/>
      <c r="Q40" s="123"/>
      <c r="R40" s="124"/>
      <c r="S40" s="67"/>
      <c r="T40" s="68"/>
      <c r="U40" s="68"/>
      <c r="V40" s="68"/>
      <c r="W40" s="68"/>
      <c r="X40" s="68"/>
      <c r="Y40" s="68"/>
      <c r="Z40" s="69"/>
    </row>
    <row r="41" spans="1:27" s="2" customForma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27" ht="18.75">
      <c r="A42" s="26">
        <f>S36+1</f>
        <v>45473</v>
      </c>
      <c r="B42" s="12"/>
      <c r="C42" s="27">
        <f>A42+1</f>
        <v>45474</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27">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27" s="1" customForma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A46:B46"/>
    <mergeCell ref="C46:D46"/>
    <mergeCell ref="K46:Z46"/>
    <mergeCell ref="A47:B47"/>
    <mergeCell ref="C47:D47"/>
    <mergeCell ref="K47:Z47"/>
    <mergeCell ref="S41:Z41"/>
    <mergeCell ref="A43:B43"/>
    <mergeCell ref="C43:D43"/>
    <mergeCell ref="A44:B44"/>
    <mergeCell ref="C44:D44"/>
    <mergeCell ref="A45:B45"/>
    <mergeCell ref="C45:D45"/>
    <mergeCell ref="A41:B41"/>
    <mergeCell ref="C41:D41"/>
    <mergeCell ref="E41:F41"/>
    <mergeCell ref="G41:H41"/>
    <mergeCell ref="I41:J41"/>
    <mergeCell ref="K41:R41"/>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2 C42">
    <cfRule type="expression" dxfId="27" priority="3">
      <formula>MONTH(A12)&lt;&gt;MONTH($A$2)</formula>
    </cfRule>
    <cfRule type="expression" dxfId="26" priority="4">
      <formula>OR(WEEKDAY(A12,1)=1,WEEKDAY(A12,1)=7)</formula>
    </cfRule>
  </conditionalFormatting>
  <conditionalFormatting sqref="I12">
    <cfRule type="expression" dxfId="25" priority="1">
      <formula>MONTH(I12)&lt;&gt;MONTH($A$2)</formula>
    </cfRule>
    <cfRule type="expression" dxfId="24"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7"/>
  <sheetViews>
    <sheetView showGridLines="0" workbookViewId="0">
      <pane ySplit="11" topLeftCell="A31" activePane="bottomLeft" state="frozen"/>
      <selection pane="bottomLeft" activeCell="AA2" sqref="AA2"/>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DATE(JAN!AI20,JAN!AI22+6,1)</f>
        <v>45474</v>
      </c>
      <c r="B2" s="105"/>
      <c r="C2" s="105"/>
      <c r="D2" s="105"/>
      <c r="E2" s="105"/>
      <c r="F2" s="105"/>
      <c r="G2" s="105"/>
      <c r="H2" s="105"/>
      <c r="I2" s="34"/>
      <c r="J2" s="34"/>
      <c r="K2" s="111">
        <f>DATE(YEAR(A2),MONTH(A2)-1,1)</f>
        <v>45444</v>
      </c>
      <c r="L2" s="111"/>
      <c r="M2" s="111"/>
      <c r="N2" s="111"/>
      <c r="O2" s="111"/>
      <c r="P2" s="111"/>
      <c r="Q2" s="111"/>
      <c r="R2" s="35"/>
      <c r="S2" s="111">
        <f>DATE(YEAR(A2),MONTH(A2)+1,1)</f>
        <v>45505</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t="str">
        <f t="shared" si="0"/>
        <v/>
      </c>
      <c r="P4" s="37" t="str">
        <f t="shared" si="0"/>
        <v/>
      </c>
      <c r="Q4" s="37">
        <f t="shared" si="0"/>
        <v>45444</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t="str">
        <f t="shared" si="1"/>
        <v/>
      </c>
      <c r="V4" s="37" t="str">
        <f t="shared" si="1"/>
        <v/>
      </c>
      <c r="W4" s="37">
        <f t="shared" si="1"/>
        <v>45505</v>
      </c>
      <c r="X4" s="37">
        <f t="shared" si="1"/>
        <v>45506</v>
      </c>
      <c r="Y4" s="37">
        <f t="shared" si="1"/>
        <v>45507</v>
      </c>
      <c r="Z4" s="38"/>
    </row>
    <row r="5" spans="1:26" s="4" customFormat="1" ht="9" customHeight="1">
      <c r="A5" s="105"/>
      <c r="B5" s="105"/>
      <c r="C5" s="105"/>
      <c r="D5" s="105"/>
      <c r="E5" s="105"/>
      <c r="F5" s="105"/>
      <c r="G5" s="105"/>
      <c r="H5" s="105"/>
      <c r="I5" s="34"/>
      <c r="J5" s="34"/>
      <c r="K5" s="37">
        <f t="shared" si="0"/>
        <v>45445</v>
      </c>
      <c r="L5" s="37">
        <f t="shared" si="0"/>
        <v>45446</v>
      </c>
      <c r="M5" s="37">
        <f t="shared" si="0"/>
        <v>45447</v>
      </c>
      <c r="N5" s="37">
        <f t="shared" si="0"/>
        <v>45448</v>
      </c>
      <c r="O5" s="37">
        <f t="shared" si="0"/>
        <v>45449</v>
      </c>
      <c r="P5" s="37">
        <f t="shared" si="0"/>
        <v>45450</v>
      </c>
      <c r="Q5" s="37">
        <f t="shared" si="0"/>
        <v>45451</v>
      </c>
      <c r="R5" s="35"/>
      <c r="S5" s="37">
        <f t="shared" si="1"/>
        <v>45508</v>
      </c>
      <c r="T5" s="37">
        <f t="shared" si="1"/>
        <v>45509</v>
      </c>
      <c r="U5" s="37">
        <f t="shared" si="1"/>
        <v>45510</v>
      </c>
      <c r="V5" s="37">
        <f t="shared" si="1"/>
        <v>45511</v>
      </c>
      <c r="W5" s="37">
        <f t="shared" si="1"/>
        <v>45512</v>
      </c>
      <c r="X5" s="37">
        <f t="shared" si="1"/>
        <v>45513</v>
      </c>
      <c r="Y5" s="37">
        <f t="shared" si="1"/>
        <v>45514</v>
      </c>
      <c r="Z5" s="38"/>
    </row>
    <row r="6" spans="1:26" s="4" customFormat="1" ht="9" customHeight="1">
      <c r="A6" s="105"/>
      <c r="B6" s="105"/>
      <c r="C6" s="105"/>
      <c r="D6" s="105"/>
      <c r="E6" s="105"/>
      <c r="F6" s="105"/>
      <c r="G6" s="105"/>
      <c r="H6" s="105"/>
      <c r="I6" s="34"/>
      <c r="J6" s="34"/>
      <c r="K6" s="37">
        <f t="shared" si="0"/>
        <v>45452</v>
      </c>
      <c r="L6" s="37">
        <f t="shared" si="0"/>
        <v>45453</v>
      </c>
      <c r="M6" s="37">
        <f t="shared" si="0"/>
        <v>45454</v>
      </c>
      <c r="N6" s="37">
        <f t="shared" si="0"/>
        <v>45455</v>
      </c>
      <c r="O6" s="37">
        <f t="shared" si="0"/>
        <v>45456</v>
      </c>
      <c r="P6" s="37">
        <f t="shared" si="0"/>
        <v>45457</v>
      </c>
      <c r="Q6" s="37">
        <f t="shared" si="0"/>
        <v>45458</v>
      </c>
      <c r="R6" s="35"/>
      <c r="S6" s="37">
        <f t="shared" si="1"/>
        <v>45515</v>
      </c>
      <c r="T6" s="37">
        <f t="shared" si="1"/>
        <v>45516</v>
      </c>
      <c r="U6" s="37">
        <f t="shared" si="1"/>
        <v>45517</v>
      </c>
      <c r="V6" s="37">
        <f t="shared" si="1"/>
        <v>45518</v>
      </c>
      <c r="W6" s="37">
        <f t="shared" si="1"/>
        <v>45519</v>
      </c>
      <c r="X6" s="37">
        <f t="shared" si="1"/>
        <v>45520</v>
      </c>
      <c r="Y6" s="37">
        <f t="shared" si="1"/>
        <v>45521</v>
      </c>
      <c r="Z6" s="38"/>
    </row>
    <row r="7" spans="1:26" s="4" customFormat="1" ht="9" customHeight="1">
      <c r="A7" s="105"/>
      <c r="B7" s="105"/>
      <c r="C7" s="105"/>
      <c r="D7" s="105"/>
      <c r="E7" s="105"/>
      <c r="F7" s="105"/>
      <c r="G7" s="105"/>
      <c r="H7" s="105"/>
      <c r="I7" s="34"/>
      <c r="J7" s="34"/>
      <c r="K7" s="37">
        <f t="shared" si="0"/>
        <v>45459</v>
      </c>
      <c r="L7" s="37">
        <f t="shared" si="0"/>
        <v>45460</v>
      </c>
      <c r="M7" s="37">
        <f t="shared" si="0"/>
        <v>45461</v>
      </c>
      <c r="N7" s="37">
        <f t="shared" si="0"/>
        <v>45462</v>
      </c>
      <c r="O7" s="37">
        <f t="shared" si="0"/>
        <v>45463</v>
      </c>
      <c r="P7" s="37">
        <f t="shared" si="0"/>
        <v>45464</v>
      </c>
      <c r="Q7" s="37">
        <f t="shared" si="0"/>
        <v>45465</v>
      </c>
      <c r="R7" s="35"/>
      <c r="S7" s="37">
        <f t="shared" si="1"/>
        <v>45522</v>
      </c>
      <c r="T7" s="37">
        <f t="shared" si="1"/>
        <v>45523</v>
      </c>
      <c r="U7" s="37">
        <f t="shared" si="1"/>
        <v>45524</v>
      </c>
      <c r="V7" s="37">
        <f t="shared" si="1"/>
        <v>45525</v>
      </c>
      <c r="W7" s="37">
        <f t="shared" si="1"/>
        <v>45526</v>
      </c>
      <c r="X7" s="37">
        <f t="shared" si="1"/>
        <v>45527</v>
      </c>
      <c r="Y7" s="37">
        <f t="shared" si="1"/>
        <v>45528</v>
      </c>
      <c r="Z7" s="38"/>
    </row>
    <row r="8" spans="1:26" s="4" customFormat="1" ht="9" customHeight="1">
      <c r="A8" s="105"/>
      <c r="B8" s="105"/>
      <c r="C8" s="105"/>
      <c r="D8" s="105"/>
      <c r="E8" s="105"/>
      <c r="F8" s="105"/>
      <c r="G8" s="105"/>
      <c r="H8" s="105"/>
      <c r="I8" s="34"/>
      <c r="J8" s="34"/>
      <c r="K8" s="37">
        <f t="shared" si="0"/>
        <v>45466</v>
      </c>
      <c r="L8" s="37">
        <f t="shared" si="0"/>
        <v>45467</v>
      </c>
      <c r="M8" s="37">
        <f t="shared" si="0"/>
        <v>45468</v>
      </c>
      <c r="N8" s="37">
        <f t="shared" si="0"/>
        <v>45469</v>
      </c>
      <c r="O8" s="37">
        <f t="shared" si="0"/>
        <v>45470</v>
      </c>
      <c r="P8" s="37">
        <f t="shared" si="0"/>
        <v>45471</v>
      </c>
      <c r="Q8" s="37">
        <f t="shared" si="0"/>
        <v>45472</v>
      </c>
      <c r="R8" s="35"/>
      <c r="S8" s="37">
        <f t="shared" si="1"/>
        <v>45529</v>
      </c>
      <c r="T8" s="37">
        <f t="shared" si="1"/>
        <v>45530</v>
      </c>
      <c r="U8" s="37">
        <f t="shared" si="1"/>
        <v>45531</v>
      </c>
      <c r="V8" s="37">
        <f t="shared" si="1"/>
        <v>45532</v>
      </c>
      <c r="W8" s="37">
        <f t="shared" si="1"/>
        <v>45533</v>
      </c>
      <c r="X8" s="37">
        <f t="shared" si="1"/>
        <v>45534</v>
      </c>
      <c r="Y8" s="37">
        <f t="shared" si="1"/>
        <v>45535</v>
      </c>
      <c r="Z8" s="38"/>
    </row>
    <row r="9" spans="1:26" s="5" customFormat="1" ht="9" customHeight="1">
      <c r="A9" s="39"/>
      <c r="B9" s="39"/>
      <c r="C9" s="39"/>
      <c r="D9" s="39"/>
      <c r="E9" s="39"/>
      <c r="F9" s="39"/>
      <c r="G9" s="39"/>
      <c r="H9" s="39"/>
      <c r="I9" s="40"/>
      <c r="J9" s="40"/>
      <c r="K9" s="37">
        <f t="shared" si="0"/>
        <v>45473</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45473</v>
      </c>
      <c r="B11" s="110"/>
      <c r="C11" s="110">
        <f>C12</f>
        <v>45474</v>
      </c>
      <c r="D11" s="110"/>
      <c r="E11" s="110">
        <f>E12</f>
        <v>45475</v>
      </c>
      <c r="F11" s="110"/>
      <c r="G11" s="110">
        <f>G12</f>
        <v>45476</v>
      </c>
      <c r="H11" s="110"/>
      <c r="I11" s="110">
        <f>I12</f>
        <v>45477</v>
      </c>
      <c r="J11" s="110"/>
      <c r="K11" s="110">
        <f>K12</f>
        <v>45478</v>
      </c>
      <c r="L11" s="110"/>
      <c r="M11" s="110"/>
      <c r="N11" s="110"/>
      <c r="O11" s="110"/>
      <c r="P11" s="110"/>
      <c r="Q11" s="110"/>
      <c r="R11" s="110"/>
      <c r="S11" s="110">
        <f>S12</f>
        <v>45479</v>
      </c>
      <c r="T11" s="110"/>
      <c r="U11" s="110"/>
      <c r="V11" s="110"/>
      <c r="W11" s="110"/>
      <c r="X11" s="110"/>
      <c r="Y11" s="110"/>
      <c r="Z11" s="112"/>
    </row>
    <row r="12" spans="1:26" s="1" customFormat="1" ht="18.75">
      <c r="A12" s="26">
        <f>$A$2-(WEEKDAY($A$2,1)-(Dia_de_início-1))-IF((WEEKDAY($A$2,1)-(Dia_de_início-1))&lt;=0,7,0)+1</f>
        <v>45473</v>
      </c>
      <c r="B12" s="12"/>
      <c r="C12" s="27">
        <f>A12+1</f>
        <v>45474</v>
      </c>
      <c r="D12" s="11"/>
      <c r="E12" s="27">
        <f>C12+1</f>
        <v>45475</v>
      </c>
      <c r="F12" s="11"/>
      <c r="G12" s="27">
        <f>E12+1</f>
        <v>45476</v>
      </c>
      <c r="H12" s="11"/>
      <c r="I12" s="27">
        <f>G12+1</f>
        <v>45477</v>
      </c>
      <c r="J12" s="11"/>
      <c r="K12" s="63">
        <f>I12+1</f>
        <v>45478</v>
      </c>
      <c r="L12" s="64"/>
      <c r="M12" s="65"/>
      <c r="N12" s="65"/>
      <c r="O12" s="65"/>
      <c r="P12" s="65"/>
      <c r="Q12" s="65"/>
      <c r="R12" s="66"/>
      <c r="S12" s="70">
        <f>K12+1</f>
        <v>45479</v>
      </c>
      <c r="T12" s="71"/>
      <c r="U12" s="72"/>
      <c r="V12" s="72"/>
      <c r="W12" s="72"/>
      <c r="X12" s="72"/>
      <c r="Y12" s="72"/>
      <c r="Z12" s="73"/>
    </row>
    <row r="13" spans="1:26" s="1" customFormat="1" ht="31.5" customHeight="1">
      <c r="A13" s="60"/>
      <c r="B13" s="61"/>
      <c r="C13" s="76"/>
      <c r="D13" s="77"/>
      <c r="E13" s="76"/>
      <c r="F13" s="77"/>
      <c r="G13" s="76"/>
      <c r="H13" s="77"/>
      <c r="I13" s="76"/>
      <c r="J13" s="77"/>
      <c r="K13" s="136" t="s">
        <v>6</v>
      </c>
      <c r="L13" s="137"/>
      <c r="M13" s="137"/>
      <c r="N13" s="137"/>
      <c r="O13" s="137"/>
      <c r="P13" s="137"/>
      <c r="Q13" s="137"/>
      <c r="R13" s="138"/>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45480</v>
      </c>
      <c r="B18" s="12"/>
      <c r="C18" s="27">
        <f>A18+1</f>
        <v>45481</v>
      </c>
      <c r="D18" s="11"/>
      <c r="E18" s="27">
        <f>C18+1</f>
        <v>45482</v>
      </c>
      <c r="F18" s="11"/>
      <c r="G18" s="27">
        <f>E18+1</f>
        <v>45483</v>
      </c>
      <c r="H18" s="11"/>
      <c r="I18" s="27">
        <f>G18+1</f>
        <v>45484</v>
      </c>
      <c r="J18" s="11"/>
      <c r="K18" s="63">
        <f>I18+1</f>
        <v>45485</v>
      </c>
      <c r="L18" s="64"/>
      <c r="M18" s="65"/>
      <c r="N18" s="65"/>
      <c r="O18" s="65"/>
      <c r="P18" s="65"/>
      <c r="Q18" s="65"/>
      <c r="R18" s="66"/>
      <c r="S18" s="70">
        <f>K18+1</f>
        <v>45486</v>
      </c>
      <c r="T18" s="71"/>
      <c r="U18" s="72"/>
      <c r="V18" s="72"/>
      <c r="W18" s="72"/>
      <c r="X18" s="72"/>
      <c r="Y18" s="72"/>
      <c r="Z18" s="73"/>
    </row>
    <row r="19" spans="1:27" s="1" customFormat="1" ht="77.25" customHeight="1">
      <c r="A19" s="60"/>
      <c r="B19" s="61"/>
      <c r="C19" s="76"/>
      <c r="D19" s="77"/>
      <c r="E19" s="76"/>
      <c r="F19" s="77"/>
      <c r="G19" s="76"/>
      <c r="H19" s="77"/>
      <c r="I19" s="76"/>
      <c r="J19" s="77"/>
      <c r="K19" s="122" t="s">
        <v>8</v>
      </c>
      <c r="L19" s="123"/>
      <c r="M19" s="123"/>
      <c r="N19" s="123"/>
      <c r="O19" s="123"/>
      <c r="P19" s="123"/>
      <c r="Q19" s="123"/>
      <c r="R19" s="124"/>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45487</v>
      </c>
      <c r="B24" s="12"/>
      <c r="C24" s="27">
        <f>A24+1</f>
        <v>45488</v>
      </c>
      <c r="D24" s="11"/>
      <c r="E24" s="27">
        <f>C24+1</f>
        <v>45489</v>
      </c>
      <c r="F24" s="11"/>
      <c r="G24" s="27">
        <f>E24+1</f>
        <v>45490</v>
      </c>
      <c r="H24" s="11"/>
      <c r="I24" s="27">
        <f>G24+1</f>
        <v>45491</v>
      </c>
      <c r="J24" s="11"/>
      <c r="K24" s="63">
        <f>I24+1</f>
        <v>45492</v>
      </c>
      <c r="L24" s="64"/>
      <c r="M24" s="65"/>
      <c r="N24" s="65"/>
      <c r="O24" s="65"/>
      <c r="P24" s="65"/>
      <c r="Q24" s="65"/>
      <c r="R24" s="66"/>
      <c r="S24" s="70">
        <f>K24+1</f>
        <v>45493</v>
      </c>
      <c r="T24" s="71"/>
      <c r="U24" s="72"/>
      <c r="V24" s="72"/>
      <c r="W24" s="72"/>
      <c r="X24" s="72"/>
      <c r="Y24" s="72"/>
      <c r="Z24" s="73"/>
    </row>
    <row r="25" spans="1:27" s="1" customFormat="1" ht="70.5" customHeight="1">
      <c r="A25" s="60"/>
      <c r="B25" s="61"/>
      <c r="C25" s="122" t="s">
        <v>9</v>
      </c>
      <c r="D25" s="124"/>
      <c r="E25" s="76"/>
      <c r="F25" s="77"/>
      <c r="G25" s="76"/>
      <c r="H25" s="77"/>
      <c r="I25" s="76"/>
      <c r="J25" s="77"/>
      <c r="K25" s="122" t="s">
        <v>32</v>
      </c>
      <c r="L25" s="123"/>
      <c r="M25" s="123"/>
      <c r="N25" s="123"/>
      <c r="O25" s="123"/>
      <c r="P25" s="123"/>
      <c r="Q25" s="123"/>
      <c r="R25" s="124"/>
      <c r="S25" s="60"/>
      <c r="T25" s="61"/>
      <c r="U25" s="61"/>
      <c r="V25" s="61"/>
      <c r="W25" s="61"/>
      <c r="X25" s="61"/>
      <c r="Y25" s="61"/>
      <c r="Z25" s="62"/>
    </row>
    <row r="26" spans="1:27" s="1" customFormat="1" ht="70.5" customHeight="1">
      <c r="A26" s="60"/>
      <c r="B26" s="61"/>
      <c r="C26" s="122" t="s">
        <v>10</v>
      </c>
      <c r="D26" s="124"/>
      <c r="E26" s="76"/>
      <c r="F26" s="77"/>
      <c r="G26" s="76"/>
      <c r="H26" s="77"/>
      <c r="I26" s="76"/>
      <c r="J26" s="77"/>
      <c r="K26" s="122" t="s">
        <v>12</v>
      </c>
      <c r="L26" s="123"/>
      <c r="M26" s="123"/>
      <c r="N26" s="123"/>
      <c r="O26" s="123"/>
      <c r="P26" s="123"/>
      <c r="Q26" s="123"/>
      <c r="R26" s="124"/>
      <c r="S26" s="60"/>
      <c r="T26" s="61"/>
      <c r="U26" s="61"/>
      <c r="V26" s="61"/>
      <c r="W26" s="61"/>
      <c r="X26" s="61"/>
      <c r="Y26" s="61"/>
      <c r="Z26" s="62"/>
    </row>
    <row r="27" spans="1:27" s="1" customFormat="1" ht="70.5" customHeight="1">
      <c r="A27" s="60"/>
      <c r="B27" s="61"/>
      <c r="C27" s="96" t="s">
        <v>11</v>
      </c>
      <c r="D27" s="97"/>
      <c r="E27" s="76"/>
      <c r="F27" s="77"/>
      <c r="G27" s="76"/>
      <c r="H27" s="77"/>
      <c r="I27" s="76"/>
      <c r="J27" s="77"/>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45494</v>
      </c>
      <c r="B30" s="12"/>
      <c r="C30" s="27">
        <f>A30+1</f>
        <v>45495</v>
      </c>
      <c r="D30" s="11"/>
      <c r="E30" s="27">
        <f>C30+1</f>
        <v>45496</v>
      </c>
      <c r="F30" s="11"/>
      <c r="G30" s="27">
        <f>E30+1</f>
        <v>45497</v>
      </c>
      <c r="H30" s="11"/>
      <c r="I30" s="27">
        <f>G30+1</f>
        <v>45498</v>
      </c>
      <c r="J30" s="11"/>
      <c r="K30" s="63">
        <f>I30+1</f>
        <v>45499</v>
      </c>
      <c r="L30" s="64"/>
      <c r="M30" s="65"/>
      <c r="N30" s="65"/>
      <c r="O30" s="65"/>
      <c r="P30" s="65"/>
      <c r="Q30" s="65"/>
      <c r="R30" s="66"/>
      <c r="S30" s="70">
        <f>K30+1</f>
        <v>45500</v>
      </c>
      <c r="T30" s="71"/>
      <c r="U30" s="72"/>
      <c r="V30" s="72"/>
      <c r="W30" s="72"/>
      <c r="X30" s="72"/>
      <c r="Y30" s="72"/>
      <c r="Z30" s="73"/>
    </row>
    <row r="31" spans="1:27" s="1" customFormat="1" ht="51.75" customHeight="1">
      <c r="A31" s="60"/>
      <c r="B31" s="61"/>
      <c r="C31" s="96" t="s">
        <v>13</v>
      </c>
      <c r="D31" s="97"/>
      <c r="E31" s="76"/>
      <c r="F31" s="77"/>
      <c r="G31" s="76"/>
      <c r="H31" s="77"/>
      <c r="I31" s="122" t="s">
        <v>15</v>
      </c>
      <c r="J31" s="124"/>
      <c r="K31" s="76"/>
      <c r="L31" s="90"/>
      <c r="M31" s="90"/>
      <c r="N31" s="90"/>
      <c r="O31" s="90"/>
      <c r="P31" s="90"/>
      <c r="Q31" s="90"/>
      <c r="R31" s="77"/>
      <c r="S31" s="60"/>
      <c r="T31" s="61"/>
      <c r="U31" s="61"/>
      <c r="V31" s="61"/>
      <c r="W31" s="61"/>
      <c r="X31" s="61"/>
      <c r="Y31" s="61"/>
      <c r="Z31" s="62"/>
    </row>
    <row r="32" spans="1:27" s="1" customFormat="1">
      <c r="A32" s="60"/>
      <c r="B32" s="61"/>
      <c r="C32" s="76"/>
      <c r="D32" s="77"/>
      <c r="E32" s="76"/>
      <c r="F32" s="77"/>
      <c r="G32" s="76"/>
      <c r="H32" s="77"/>
      <c r="I32" s="76"/>
      <c r="J32" s="77"/>
      <c r="K32" s="76"/>
      <c r="L32" s="90"/>
      <c r="M32" s="90"/>
      <c r="N32" s="90"/>
      <c r="O32" s="90"/>
      <c r="P32" s="90"/>
      <c r="Q32" s="90"/>
      <c r="R32" s="77"/>
      <c r="S32" s="60"/>
      <c r="T32" s="61"/>
      <c r="U32" s="61"/>
      <c r="V32" s="61"/>
      <c r="W32" s="61"/>
      <c r="X32" s="61"/>
      <c r="Y32" s="61"/>
      <c r="Z32" s="62"/>
    </row>
    <row r="33" spans="1:27" s="1" customForma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45501</v>
      </c>
      <c r="B36" s="12"/>
      <c r="C36" s="27">
        <f>A36+1</f>
        <v>45502</v>
      </c>
      <c r="D36" s="11"/>
      <c r="E36" s="27">
        <f>C36+1</f>
        <v>45503</v>
      </c>
      <c r="F36" s="11"/>
      <c r="G36" s="27">
        <f>E36+1</f>
        <v>45504</v>
      </c>
      <c r="H36" s="11"/>
      <c r="I36" s="27">
        <f>G36+1</f>
        <v>45505</v>
      </c>
      <c r="J36" s="11"/>
      <c r="K36" s="63">
        <f>I36+1</f>
        <v>45506</v>
      </c>
      <c r="L36" s="64"/>
      <c r="M36" s="65"/>
      <c r="N36" s="65"/>
      <c r="O36" s="65"/>
      <c r="P36" s="65"/>
      <c r="Q36" s="65"/>
      <c r="R36" s="66"/>
      <c r="S36" s="70">
        <f>K36+1</f>
        <v>45507</v>
      </c>
      <c r="T36" s="71"/>
      <c r="U36" s="72"/>
      <c r="V36" s="72"/>
      <c r="W36" s="72"/>
      <c r="X36" s="72"/>
      <c r="Y36" s="72"/>
      <c r="Z36" s="73"/>
    </row>
    <row r="37" spans="1:27" s="1" customFormat="1" ht="39.75" customHeight="1">
      <c r="A37" s="60"/>
      <c r="B37" s="61"/>
      <c r="C37" s="76"/>
      <c r="D37" s="77"/>
      <c r="E37" s="76"/>
      <c r="F37" s="77"/>
      <c r="G37" s="129" t="s">
        <v>37</v>
      </c>
      <c r="H37" s="130"/>
      <c r="I37" s="76"/>
      <c r="J37" s="77"/>
      <c r="K37" s="76"/>
      <c r="L37" s="90"/>
      <c r="M37" s="90"/>
      <c r="N37" s="90"/>
      <c r="O37" s="90"/>
      <c r="P37" s="90"/>
      <c r="Q37" s="90"/>
      <c r="R37" s="77"/>
      <c r="S37" s="60"/>
      <c r="T37" s="61"/>
      <c r="U37" s="61"/>
      <c r="V37" s="61"/>
      <c r="W37" s="61"/>
      <c r="X37" s="61"/>
      <c r="Y37" s="61"/>
      <c r="Z37" s="62"/>
    </row>
    <row r="38" spans="1:27" s="1" customFormat="1" ht="39.75" customHeight="1">
      <c r="A38" s="60"/>
      <c r="B38" s="61"/>
      <c r="C38" s="76"/>
      <c r="D38" s="77"/>
      <c r="E38" s="76"/>
      <c r="F38" s="77"/>
      <c r="G38" s="122" t="s">
        <v>23</v>
      </c>
      <c r="H38" s="124"/>
      <c r="I38" s="76"/>
      <c r="J38" s="77"/>
      <c r="K38" s="76"/>
      <c r="L38" s="90"/>
      <c r="M38" s="90"/>
      <c r="N38" s="90"/>
      <c r="O38" s="90"/>
      <c r="P38" s="90"/>
      <c r="Q38" s="90"/>
      <c r="R38" s="77"/>
      <c r="S38" s="60"/>
      <c r="T38" s="61"/>
      <c r="U38" s="61"/>
      <c r="V38" s="61"/>
      <c r="W38" s="61"/>
      <c r="X38" s="61"/>
      <c r="Y38" s="61"/>
      <c r="Z38" s="62"/>
    </row>
    <row r="39" spans="1:27" s="1" customFormat="1" ht="39.75" customHeight="1">
      <c r="A39" s="60"/>
      <c r="B39" s="61"/>
      <c r="C39" s="76"/>
      <c r="D39" s="77"/>
      <c r="E39" s="76"/>
      <c r="F39" s="77"/>
      <c r="G39" s="122" t="s">
        <v>24</v>
      </c>
      <c r="H39" s="124"/>
      <c r="I39" s="76"/>
      <c r="J39" s="77"/>
      <c r="K39" s="76"/>
      <c r="L39" s="90"/>
      <c r="M39" s="90"/>
      <c r="N39" s="90"/>
      <c r="O39" s="90"/>
      <c r="P39" s="90"/>
      <c r="Q39" s="90"/>
      <c r="R39" s="77"/>
      <c r="S39" s="60"/>
      <c r="T39" s="61"/>
      <c r="U39" s="61"/>
      <c r="V39" s="61"/>
      <c r="W39" s="61"/>
      <c r="X39" s="61"/>
      <c r="Y39" s="61"/>
      <c r="Z39" s="62"/>
    </row>
    <row r="40" spans="1:27" s="1" customFormat="1" ht="39.75" customHeight="1">
      <c r="A40" s="60"/>
      <c r="B40" s="61"/>
      <c r="C40" s="76"/>
      <c r="D40" s="77"/>
      <c r="E40" s="76"/>
      <c r="F40" s="77"/>
      <c r="G40" s="122" t="s">
        <v>25</v>
      </c>
      <c r="H40" s="124"/>
      <c r="I40" s="76"/>
      <c r="J40" s="77"/>
      <c r="K40" s="76"/>
      <c r="L40" s="90"/>
      <c r="M40" s="90"/>
      <c r="N40" s="90"/>
      <c r="O40" s="90"/>
      <c r="P40" s="90"/>
      <c r="Q40" s="90"/>
      <c r="R40" s="77"/>
      <c r="S40" s="60"/>
      <c r="T40" s="61"/>
      <c r="U40" s="61"/>
      <c r="V40" s="61"/>
      <c r="W40" s="61"/>
      <c r="X40" s="61"/>
      <c r="Y40" s="61"/>
      <c r="Z40" s="62"/>
    </row>
    <row r="41" spans="1:27" s="2" customFormat="1">
      <c r="A41" s="57"/>
      <c r="B41" s="58"/>
      <c r="C41" s="74"/>
      <c r="D41" s="75"/>
      <c r="E41" s="74"/>
      <c r="F41" s="75"/>
      <c r="G41" s="74"/>
      <c r="H41" s="75"/>
      <c r="I41" s="74"/>
      <c r="J41" s="75"/>
      <c r="K41" s="74"/>
      <c r="L41" s="91"/>
      <c r="M41" s="91"/>
      <c r="N41" s="91"/>
      <c r="O41" s="91"/>
      <c r="P41" s="91"/>
      <c r="Q41" s="91"/>
      <c r="R41" s="75"/>
      <c r="S41" s="57"/>
      <c r="T41" s="58"/>
      <c r="U41" s="58"/>
      <c r="V41" s="58"/>
      <c r="W41" s="58"/>
      <c r="X41" s="58"/>
      <c r="Y41" s="58"/>
      <c r="Z41" s="59"/>
      <c r="AA41" s="1"/>
    </row>
    <row r="42" spans="1:27" ht="18.75">
      <c r="A42" s="26">
        <f>S36+1</f>
        <v>45508</v>
      </c>
      <c r="B42" s="12"/>
      <c r="C42" s="27">
        <f>A42+1</f>
        <v>45509</v>
      </c>
      <c r="D42" s="11"/>
      <c r="E42" s="13" t="s">
        <v>0</v>
      </c>
      <c r="F42" s="14"/>
      <c r="G42" s="14"/>
      <c r="H42" s="14"/>
      <c r="I42" s="14"/>
      <c r="J42" s="14"/>
      <c r="K42" s="14"/>
      <c r="L42" s="14"/>
      <c r="M42" s="14"/>
      <c r="N42" s="14"/>
      <c r="O42" s="14"/>
      <c r="P42" s="14"/>
      <c r="Q42" s="14"/>
      <c r="R42" s="14"/>
      <c r="S42" s="14"/>
      <c r="T42" s="14"/>
      <c r="U42" s="14"/>
      <c r="V42" s="14"/>
      <c r="W42" s="14"/>
      <c r="X42" s="14"/>
      <c r="Y42" s="14"/>
      <c r="Z42" s="9"/>
    </row>
    <row r="43" spans="1:27">
      <c r="A43" s="60"/>
      <c r="B43" s="61"/>
      <c r="C43" s="76"/>
      <c r="D43" s="77"/>
      <c r="E43" s="15"/>
      <c r="F43" s="6"/>
      <c r="G43" s="6"/>
      <c r="H43" s="6"/>
      <c r="I43" s="6"/>
      <c r="J43" s="6"/>
      <c r="K43" s="6"/>
      <c r="L43" s="6"/>
      <c r="M43" s="6"/>
      <c r="N43" s="6"/>
      <c r="O43" s="6"/>
      <c r="P43" s="6"/>
      <c r="Q43" s="6"/>
      <c r="R43" s="6"/>
      <c r="S43" s="6"/>
      <c r="T43" s="6"/>
      <c r="U43" s="6"/>
      <c r="V43" s="6"/>
      <c r="W43" s="6"/>
      <c r="X43" s="6"/>
      <c r="Y43" s="6"/>
      <c r="Z43" s="8"/>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7"/>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115"/>
      <c r="L46" s="115"/>
      <c r="M46" s="115"/>
      <c r="N46" s="115"/>
      <c r="O46" s="115"/>
      <c r="P46" s="115"/>
      <c r="Q46" s="115"/>
      <c r="R46" s="115"/>
      <c r="S46" s="115"/>
      <c r="T46" s="115"/>
      <c r="U46" s="115"/>
      <c r="V46" s="115"/>
      <c r="W46" s="115"/>
      <c r="X46" s="115"/>
      <c r="Y46" s="115"/>
      <c r="Z46" s="116"/>
    </row>
    <row r="47" spans="1:27" s="1" customFormat="1">
      <c r="A47" s="57"/>
      <c r="B47" s="58"/>
      <c r="C47" s="74"/>
      <c r="D47" s="75"/>
      <c r="E47" s="16"/>
      <c r="F47" s="17"/>
      <c r="G47" s="17"/>
      <c r="H47" s="17"/>
      <c r="I47" s="17"/>
      <c r="J47" s="17"/>
      <c r="K47" s="113"/>
      <c r="L47" s="113"/>
      <c r="M47" s="113"/>
      <c r="N47" s="113"/>
      <c r="O47" s="113"/>
      <c r="P47" s="113"/>
      <c r="Q47" s="113"/>
      <c r="R47" s="113"/>
      <c r="S47" s="113"/>
      <c r="T47" s="113"/>
      <c r="U47" s="113"/>
      <c r="V47" s="113"/>
      <c r="W47" s="113"/>
      <c r="X47" s="113"/>
      <c r="Y47" s="113"/>
      <c r="Z47" s="114"/>
    </row>
  </sheetData>
  <mergeCells count="217">
    <mergeCell ref="A46:B46"/>
    <mergeCell ref="C46:D46"/>
    <mergeCell ref="K46:Z46"/>
    <mergeCell ref="A47:B47"/>
    <mergeCell ref="C47:D47"/>
    <mergeCell ref="K47:Z47"/>
    <mergeCell ref="S41:Z41"/>
    <mergeCell ref="A43:B43"/>
    <mergeCell ref="C43:D43"/>
    <mergeCell ref="A44:B44"/>
    <mergeCell ref="C44:D44"/>
    <mergeCell ref="A45:B45"/>
    <mergeCell ref="C45:D45"/>
    <mergeCell ref="A41:B41"/>
    <mergeCell ref="C41:D41"/>
    <mergeCell ref="E41:F41"/>
    <mergeCell ref="G41:H41"/>
    <mergeCell ref="I41:J41"/>
    <mergeCell ref="K41:R41"/>
    <mergeCell ref="A38:B38"/>
    <mergeCell ref="C38:D38"/>
    <mergeCell ref="E38:F38"/>
    <mergeCell ref="G38:H38"/>
    <mergeCell ref="I38:J38"/>
    <mergeCell ref="K38:R38"/>
    <mergeCell ref="S38:Z38"/>
    <mergeCell ref="S39:Z39"/>
    <mergeCell ref="A40:B40"/>
    <mergeCell ref="C40:D40"/>
    <mergeCell ref="E40:F40"/>
    <mergeCell ref="G40:H40"/>
    <mergeCell ref="I40:J40"/>
    <mergeCell ref="K40:R40"/>
    <mergeCell ref="S40:Z40"/>
    <mergeCell ref="A39:B39"/>
    <mergeCell ref="C39:D39"/>
    <mergeCell ref="E39:F39"/>
    <mergeCell ref="G39:H39"/>
    <mergeCell ref="I39:J39"/>
    <mergeCell ref="K39:R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2 C42">
    <cfRule type="expression" dxfId="23" priority="3">
      <formula>MONTH(A12)&lt;&gt;MONTH($A$2)</formula>
    </cfRule>
    <cfRule type="expression" dxfId="22" priority="4">
      <formula>OR(WEEKDAY(A12,1)=1,WEEKDAY(A12,1)=7)</formula>
    </cfRule>
  </conditionalFormatting>
  <conditionalFormatting sqref="I12">
    <cfRule type="expression" dxfId="21" priority="1">
      <formula>MONTH(I12)&lt;&gt;MONTH($A$2)</formula>
    </cfRule>
    <cfRule type="expression" dxfId="20"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9"/>
  <sheetViews>
    <sheetView showGridLines="0" workbookViewId="0">
      <pane ySplit="11" topLeftCell="A34" activePane="bottomLeft" state="frozen"/>
      <selection pane="bottomLeft" activeCell="A25" sqref="A25:B25"/>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DATE(JAN!AI20,JAN!AI22+7,1)</f>
        <v>45505</v>
      </c>
      <c r="B2" s="105"/>
      <c r="C2" s="105"/>
      <c r="D2" s="105"/>
      <c r="E2" s="105"/>
      <c r="F2" s="105"/>
      <c r="G2" s="105"/>
      <c r="H2" s="105"/>
      <c r="I2" s="34"/>
      <c r="J2" s="34"/>
      <c r="K2" s="111">
        <f>DATE(YEAR(A2),MONTH(A2)-1,1)</f>
        <v>45474</v>
      </c>
      <c r="L2" s="111"/>
      <c r="M2" s="111"/>
      <c r="N2" s="111"/>
      <c r="O2" s="111"/>
      <c r="P2" s="111"/>
      <c r="Q2" s="111"/>
      <c r="R2" s="35"/>
      <c r="S2" s="111">
        <f>DATE(YEAR(A2),MONTH(A2)+1,1)</f>
        <v>45536</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f t="shared" si="0"/>
        <v>45474</v>
      </c>
      <c r="M4" s="37">
        <f t="shared" si="0"/>
        <v>45475</v>
      </c>
      <c r="N4" s="37">
        <f t="shared" si="0"/>
        <v>45476</v>
      </c>
      <c r="O4" s="37">
        <f t="shared" si="0"/>
        <v>45477</v>
      </c>
      <c r="P4" s="37">
        <f t="shared" si="0"/>
        <v>45478</v>
      </c>
      <c r="Q4" s="37">
        <f t="shared" si="0"/>
        <v>45479</v>
      </c>
      <c r="R4" s="35"/>
      <c r="S4" s="37">
        <f t="shared" ref="S4:Y9" si="1">IF(MONTH($S$2)&lt;&gt;MONTH($S$2-(WEEKDAY($S$2,1)-(Dia_de_início-1))-IF((WEEKDAY($S$2,1)-(Dia_de_início-1))&lt;=0,7,0)+(ROW(S4)-ROW($S$4))*7+(COLUMN(S4)-COLUMN($S$4)+1)),"",$S$2-(WEEKDAY($S$2,1)-(Dia_de_início-1))-IF((WEEKDAY($S$2,1)-(Dia_de_início-1))&lt;=0,7,0)+(ROW(S4)-ROW($S$4))*7+(COLUMN(S4)-COLUMN($S$4)+1))</f>
        <v>45536</v>
      </c>
      <c r="T4" s="37">
        <f t="shared" si="1"/>
        <v>45537</v>
      </c>
      <c r="U4" s="37">
        <f t="shared" si="1"/>
        <v>45538</v>
      </c>
      <c r="V4" s="37">
        <f t="shared" si="1"/>
        <v>45539</v>
      </c>
      <c r="W4" s="37">
        <f t="shared" si="1"/>
        <v>45540</v>
      </c>
      <c r="X4" s="37">
        <f t="shared" si="1"/>
        <v>45541</v>
      </c>
      <c r="Y4" s="37">
        <f t="shared" si="1"/>
        <v>45542</v>
      </c>
      <c r="Z4" s="38"/>
    </row>
    <row r="5" spans="1:26" s="4" customFormat="1" ht="9" customHeight="1">
      <c r="A5" s="105"/>
      <c r="B5" s="105"/>
      <c r="C5" s="105"/>
      <c r="D5" s="105"/>
      <c r="E5" s="105"/>
      <c r="F5" s="105"/>
      <c r="G5" s="105"/>
      <c r="H5" s="105"/>
      <c r="I5" s="34"/>
      <c r="J5" s="34"/>
      <c r="K5" s="37">
        <f t="shared" si="0"/>
        <v>45480</v>
      </c>
      <c r="L5" s="37">
        <f t="shared" si="0"/>
        <v>45481</v>
      </c>
      <c r="M5" s="37">
        <f t="shared" si="0"/>
        <v>45482</v>
      </c>
      <c r="N5" s="37">
        <f t="shared" si="0"/>
        <v>45483</v>
      </c>
      <c r="O5" s="37">
        <f t="shared" si="0"/>
        <v>45484</v>
      </c>
      <c r="P5" s="37">
        <f t="shared" si="0"/>
        <v>45485</v>
      </c>
      <c r="Q5" s="37">
        <f t="shared" si="0"/>
        <v>45486</v>
      </c>
      <c r="R5" s="35"/>
      <c r="S5" s="37">
        <f t="shared" si="1"/>
        <v>45543</v>
      </c>
      <c r="T5" s="37">
        <f t="shared" si="1"/>
        <v>45544</v>
      </c>
      <c r="U5" s="37">
        <f t="shared" si="1"/>
        <v>45545</v>
      </c>
      <c r="V5" s="37">
        <f t="shared" si="1"/>
        <v>45546</v>
      </c>
      <c r="W5" s="37">
        <f t="shared" si="1"/>
        <v>45547</v>
      </c>
      <c r="X5" s="37">
        <f t="shared" si="1"/>
        <v>45548</v>
      </c>
      <c r="Y5" s="37">
        <f t="shared" si="1"/>
        <v>45549</v>
      </c>
      <c r="Z5" s="38"/>
    </row>
    <row r="6" spans="1:26" s="4" customFormat="1" ht="9" customHeight="1">
      <c r="A6" s="105"/>
      <c r="B6" s="105"/>
      <c r="C6" s="105"/>
      <c r="D6" s="105"/>
      <c r="E6" s="105"/>
      <c r="F6" s="105"/>
      <c r="G6" s="105"/>
      <c r="H6" s="105"/>
      <c r="I6" s="34"/>
      <c r="J6" s="34"/>
      <c r="K6" s="37">
        <f t="shared" si="0"/>
        <v>45487</v>
      </c>
      <c r="L6" s="37">
        <f t="shared" si="0"/>
        <v>45488</v>
      </c>
      <c r="M6" s="37">
        <f t="shared" si="0"/>
        <v>45489</v>
      </c>
      <c r="N6" s="37">
        <f t="shared" si="0"/>
        <v>45490</v>
      </c>
      <c r="O6" s="37">
        <f t="shared" si="0"/>
        <v>45491</v>
      </c>
      <c r="P6" s="37">
        <f t="shared" si="0"/>
        <v>45492</v>
      </c>
      <c r="Q6" s="37">
        <f t="shared" si="0"/>
        <v>45493</v>
      </c>
      <c r="R6" s="35"/>
      <c r="S6" s="37">
        <f t="shared" si="1"/>
        <v>45550</v>
      </c>
      <c r="T6" s="37">
        <f t="shared" si="1"/>
        <v>45551</v>
      </c>
      <c r="U6" s="37">
        <f t="shared" si="1"/>
        <v>45552</v>
      </c>
      <c r="V6" s="37">
        <f t="shared" si="1"/>
        <v>45553</v>
      </c>
      <c r="W6" s="37">
        <f t="shared" si="1"/>
        <v>45554</v>
      </c>
      <c r="X6" s="37">
        <f t="shared" si="1"/>
        <v>45555</v>
      </c>
      <c r="Y6" s="37">
        <f t="shared" si="1"/>
        <v>45556</v>
      </c>
      <c r="Z6" s="38"/>
    </row>
    <row r="7" spans="1:26" s="4" customFormat="1" ht="9" customHeight="1">
      <c r="A7" s="105"/>
      <c r="B7" s="105"/>
      <c r="C7" s="105"/>
      <c r="D7" s="105"/>
      <c r="E7" s="105"/>
      <c r="F7" s="105"/>
      <c r="G7" s="105"/>
      <c r="H7" s="105"/>
      <c r="I7" s="34"/>
      <c r="J7" s="34"/>
      <c r="K7" s="37">
        <f t="shared" si="0"/>
        <v>45494</v>
      </c>
      <c r="L7" s="37">
        <f t="shared" si="0"/>
        <v>45495</v>
      </c>
      <c r="M7" s="37">
        <f t="shared" si="0"/>
        <v>45496</v>
      </c>
      <c r="N7" s="37">
        <f t="shared" si="0"/>
        <v>45497</v>
      </c>
      <c r="O7" s="37">
        <f t="shared" si="0"/>
        <v>45498</v>
      </c>
      <c r="P7" s="37">
        <f t="shared" si="0"/>
        <v>45499</v>
      </c>
      <c r="Q7" s="37">
        <f t="shared" si="0"/>
        <v>45500</v>
      </c>
      <c r="R7" s="35"/>
      <c r="S7" s="37">
        <f t="shared" si="1"/>
        <v>45557</v>
      </c>
      <c r="T7" s="37">
        <f t="shared" si="1"/>
        <v>45558</v>
      </c>
      <c r="U7" s="37">
        <f t="shared" si="1"/>
        <v>45559</v>
      </c>
      <c r="V7" s="37">
        <f t="shared" si="1"/>
        <v>45560</v>
      </c>
      <c r="W7" s="37">
        <f t="shared" si="1"/>
        <v>45561</v>
      </c>
      <c r="X7" s="37">
        <f t="shared" si="1"/>
        <v>45562</v>
      </c>
      <c r="Y7" s="37">
        <f t="shared" si="1"/>
        <v>45563</v>
      </c>
      <c r="Z7" s="38"/>
    </row>
    <row r="8" spans="1:26" s="4" customFormat="1" ht="9" customHeight="1">
      <c r="A8" s="105"/>
      <c r="B8" s="105"/>
      <c r="C8" s="105"/>
      <c r="D8" s="105"/>
      <c r="E8" s="105"/>
      <c r="F8" s="105"/>
      <c r="G8" s="105"/>
      <c r="H8" s="105"/>
      <c r="I8" s="34"/>
      <c r="J8" s="34"/>
      <c r="K8" s="37">
        <f t="shared" si="0"/>
        <v>45501</v>
      </c>
      <c r="L8" s="37">
        <f t="shared" si="0"/>
        <v>45502</v>
      </c>
      <c r="M8" s="37">
        <f t="shared" si="0"/>
        <v>45503</v>
      </c>
      <c r="N8" s="37">
        <f t="shared" si="0"/>
        <v>45504</v>
      </c>
      <c r="O8" s="37" t="str">
        <f t="shared" si="0"/>
        <v/>
      </c>
      <c r="P8" s="37" t="str">
        <f t="shared" si="0"/>
        <v/>
      </c>
      <c r="Q8" s="37" t="str">
        <f t="shared" si="0"/>
        <v/>
      </c>
      <c r="R8" s="35"/>
      <c r="S8" s="37">
        <f t="shared" si="1"/>
        <v>45564</v>
      </c>
      <c r="T8" s="37">
        <f t="shared" si="1"/>
        <v>45565</v>
      </c>
      <c r="U8" s="37" t="str">
        <f t="shared" si="1"/>
        <v/>
      </c>
      <c r="V8" s="37" t="str">
        <f t="shared" si="1"/>
        <v/>
      </c>
      <c r="W8" s="37" t="str">
        <f t="shared" si="1"/>
        <v/>
      </c>
      <c r="X8" s="37" t="str">
        <f t="shared" si="1"/>
        <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45501</v>
      </c>
      <c r="B11" s="110"/>
      <c r="C11" s="110">
        <f>C12</f>
        <v>45502</v>
      </c>
      <c r="D11" s="110"/>
      <c r="E11" s="110">
        <f>E12</f>
        <v>45503</v>
      </c>
      <c r="F11" s="110"/>
      <c r="G11" s="110">
        <f>G12</f>
        <v>45504</v>
      </c>
      <c r="H11" s="110"/>
      <c r="I11" s="110">
        <f>I12</f>
        <v>45505</v>
      </c>
      <c r="J11" s="110"/>
      <c r="K11" s="110">
        <f>K12</f>
        <v>45506</v>
      </c>
      <c r="L11" s="110"/>
      <c r="M11" s="110"/>
      <c r="N11" s="110"/>
      <c r="O11" s="110"/>
      <c r="P11" s="110"/>
      <c r="Q11" s="110"/>
      <c r="R11" s="110"/>
      <c r="S11" s="110">
        <f>S12</f>
        <v>45507</v>
      </c>
      <c r="T11" s="110"/>
      <c r="U11" s="110"/>
      <c r="V11" s="110"/>
      <c r="W11" s="110"/>
      <c r="X11" s="110"/>
      <c r="Y11" s="110"/>
      <c r="Z11" s="112"/>
    </row>
    <row r="12" spans="1:26" s="1" customFormat="1" ht="18.75">
      <c r="A12" s="26">
        <f>$A$2-(WEEKDAY($A$2,1)-(Dia_de_início-1))-IF((WEEKDAY($A$2,1)-(Dia_de_início-1))&lt;=0,7,0)+1</f>
        <v>45501</v>
      </c>
      <c r="B12" s="12"/>
      <c r="C12" s="27">
        <f>A12+1</f>
        <v>45502</v>
      </c>
      <c r="D12" s="11"/>
      <c r="E12" s="27">
        <f>C12+1</f>
        <v>45503</v>
      </c>
      <c r="F12" s="11"/>
      <c r="G12" s="27">
        <f>E12+1</f>
        <v>45504</v>
      </c>
      <c r="H12" s="11"/>
      <c r="I12" s="27">
        <f>G12+1</f>
        <v>45505</v>
      </c>
      <c r="J12" s="11"/>
      <c r="K12" s="63">
        <f>I12+1</f>
        <v>45506</v>
      </c>
      <c r="L12" s="64"/>
      <c r="M12" s="65"/>
      <c r="N12" s="65"/>
      <c r="O12" s="65"/>
      <c r="P12" s="65"/>
      <c r="Q12" s="65"/>
      <c r="R12" s="66"/>
      <c r="S12" s="70">
        <f>K12+1</f>
        <v>45507</v>
      </c>
      <c r="T12" s="71"/>
      <c r="U12" s="72"/>
      <c r="V12" s="72"/>
      <c r="W12" s="72"/>
      <c r="X12" s="72"/>
      <c r="Y12" s="72"/>
      <c r="Z12" s="73"/>
    </row>
    <row r="13" spans="1:26" s="1" customFormat="1">
      <c r="A13" s="60"/>
      <c r="B13" s="61"/>
      <c r="C13" s="76"/>
      <c r="D13" s="77"/>
      <c r="E13" s="76"/>
      <c r="F13" s="77"/>
      <c r="G13" s="76"/>
      <c r="H13" s="77"/>
      <c r="I13" s="76"/>
      <c r="J13" s="77"/>
      <c r="K13" s="76"/>
      <c r="L13" s="90"/>
      <c r="M13" s="90"/>
      <c r="N13" s="90"/>
      <c r="O13" s="90"/>
      <c r="P13" s="90"/>
      <c r="Q13" s="90"/>
      <c r="R13" s="77"/>
      <c r="S13" s="60"/>
      <c r="T13" s="61"/>
      <c r="U13" s="61"/>
      <c r="V13" s="61"/>
      <c r="W13" s="61"/>
      <c r="X13" s="61"/>
      <c r="Y13" s="61"/>
      <c r="Z13" s="62"/>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45508</v>
      </c>
      <c r="B18" s="12"/>
      <c r="C18" s="27">
        <f>A18+1</f>
        <v>45509</v>
      </c>
      <c r="D18" s="11"/>
      <c r="E18" s="27">
        <f>C18+1</f>
        <v>45510</v>
      </c>
      <c r="F18" s="11"/>
      <c r="G18" s="27">
        <f>E18+1</f>
        <v>45511</v>
      </c>
      <c r="H18" s="11"/>
      <c r="I18" s="27">
        <f>G18+1</f>
        <v>45512</v>
      </c>
      <c r="J18" s="11"/>
      <c r="K18" s="63">
        <f>I18+1</f>
        <v>45513</v>
      </c>
      <c r="L18" s="64"/>
      <c r="M18" s="65"/>
      <c r="N18" s="65"/>
      <c r="O18" s="65"/>
      <c r="P18" s="65"/>
      <c r="Q18" s="65"/>
      <c r="R18" s="66"/>
      <c r="S18" s="70">
        <f>K18+1</f>
        <v>45514</v>
      </c>
      <c r="T18" s="71"/>
      <c r="U18" s="72"/>
      <c r="V18" s="72"/>
      <c r="W18" s="72"/>
      <c r="X18" s="72"/>
      <c r="Y18" s="72"/>
      <c r="Z18" s="73"/>
    </row>
    <row r="19" spans="1:27" s="1" customFormat="1" ht="48.75" customHeight="1">
      <c r="A19" s="60"/>
      <c r="B19" s="61"/>
      <c r="C19" s="76"/>
      <c r="D19" s="77"/>
      <c r="E19" s="122" t="s">
        <v>6</v>
      </c>
      <c r="F19" s="124"/>
      <c r="G19" s="76"/>
      <c r="H19" s="77"/>
      <c r="I19" s="76"/>
      <c r="J19" s="77"/>
      <c r="K19" s="76"/>
      <c r="L19" s="90"/>
      <c r="M19" s="90"/>
      <c r="N19" s="90"/>
      <c r="O19" s="90"/>
      <c r="P19" s="90"/>
      <c r="Q19" s="90"/>
      <c r="R19" s="77"/>
      <c r="S19" s="60"/>
      <c r="T19" s="61"/>
      <c r="U19" s="61"/>
      <c r="V19" s="61"/>
      <c r="W19" s="61"/>
      <c r="X19" s="61"/>
      <c r="Y19" s="61"/>
      <c r="Z19" s="62"/>
    </row>
    <row r="20" spans="1:27" s="1" customFormat="1">
      <c r="A20" s="60"/>
      <c r="B20" s="61"/>
      <c r="C20" s="76"/>
      <c r="D20" s="77"/>
      <c r="E20" s="76"/>
      <c r="F20" s="77"/>
      <c r="G20" s="76"/>
      <c r="H20" s="77"/>
      <c r="I20" s="76"/>
      <c r="J20" s="77"/>
      <c r="K20" s="76"/>
      <c r="L20" s="90"/>
      <c r="M20" s="90"/>
      <c r="N20" s="90"/>
      <c r="O20" s="90"/>
      <c r="P20" s="90"/>
      <c r="Q20" s="90"/>
      <c r="R20" s="77"/>
      <c r="S20" s="60"/>
      <c r="T20" s="61"/>
      <c r="U20" s="61"/>
      <c r="V20" s="61"/>
      <c r="W20" s="61"/>
      <c r="X20" s="61"/>
      <c r="Y20" s="61"/>
      <c r="Z20" s="62"/>
    </row>
    <row r="21" spans="1:27" s="1" customForma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45515</v>
      </c>
      <c r="B24" s="12"/>
      <c r="C24" s="27">
        <f>A24+1</f>
        <v>45516</v>
      </c>
      <c r="D24" s="11"/>
      <c r="E24" s="27">
        <f>C24+1</f>
        <v>45517</v>
      </c>
      <c r="F24" s="11"/>
      <c r="G24" s="27">
        <f>E24+1</f>
        <v>45518</v>
      </c>
      <c r="H24" s="11"/>
      <c r="I24" s="27">
        <f>G24+1</f>
        <v>45519</v>
      </c>
      <c r="J24" s="11"/>
      <c r="K24" s="63">
        <f>I24+1</f>
        <v>45520</v>
      </c>
      <c r="L24" s="64"/>
      <c r="M24" s="65"/>
      <c r="N24" s="65"/>
      <c r="O24" s="65"/>
      <c r="P24" s="65"/>
      <c r="Q24" s="65"/>
      <c r="R24" s="66"/>
      <c r="S24" s="70">
        <f>K24+1</f>
        <v>45521</v>
      </c>
      <c r="T24" s="71"/>
      <c r="U24" s="72"/>
      <c r="V24" s="72"/>
      <c r="W24" s="72"/>
      <c r="X24" s="72"/>
      <c r="Y24" s="72"/>
      <c r="Z24" s="73"/>
    </row>
    <row r="25" spans="1:27" s="1" customFormat="1" ht="74.25" customHeight="1">
      <c r="A25" s="153" t="s">
        <v>58</v>
      </c>
      <c r="B25" s="154"/>
      <c r="C25" s="76"/>
      <c r="D25" s="77"/>
      <c r="E25" s="76"/>
      <c r="F25" s="77"/>
      <c r="G25" s="125" t="s">
        <v>8</v>
      </c>
      <c r="H25" s="126"/>
      <c r="I25" s="125" t="s">
        <v>9</v>
      </c>
      <c r="J25" s="126"/>
      <c r="K25" s="76"/>
      <c r="L25" s="90"/>
      <c r="M25" s="90"/>
      <c r="N25" s="90"/>
      <c r="O25" s="90"/>
      <c r="P25" s="90"/>
      <c r="Q25" s="90"/>
      <c r="R25" s="77"/>
      <c r="S25" s="60"/>
      <c r="T25" s="61"/>
      <c r="U25" s="61"/>
      <c r="V25" s="61"/>
      <c r="W25" s="61"/>
      <c r="X25" s="61"/>
      <c r="Y25" s="61"/>
      <c r="Z25" s="62"/>
    </row>
    <row r="26" spans="1:27" s="1" customFormat="1" ht="64.5" customHeight="1">
      <c r="A26" s="60"/>
      <c r="B26" s="61"/>
      <c r="C26" s="76"/>
      <c r="D26" s="77"/>
      <c r="E26" s="76"/>
      <c r="F26" s="77"/>
      <c r="G26" s="80"/>
      <c r="H26" s="81"/>
      <c r="I26" s="125" t="s">
        <v>10</v>
      </c>
      <c r="J26" s="126"/>
      <c r="K26" s="76"/>
      <c r="L26" s="90"/>
      <c r="M26" s="90"/>
      <c r="N26" s="90"/>
      <c r="O26" s="90"/>
      <c r="P26" s="90"/>
      <c r="Q26" s="90"/>
      <c r="R26" s="77"/>
      <c r="S26" s="60"/>
      <c r="T26" s="61"/>
      <c r="U26" s="61"/>
      <c r="V26" s="61"/>
      <c r="W26" s="61"/>
      <c r="X26" s="61"/>
      <c r="Y26" s="61"/>
      <c r="Z26" s="62"/>
    </row>
    <row r="27" spans="1:27" s="1" customFormat="1" ht="64.5" customHeight="1">
      <c r="A27" s="60"/>
      <c r="B27" s="61"/>
      <c r="C27" s="76"/>
      <c r="D27" s="77"/>
      <c r="E27" s="76"/>
      <c r="F27" s="77"/>
      <c r="G27" s="80"/>
      <c r="H27" s="81"/>
      <c r="I27" s="92" t="s">
        <v>11</v>
      </c>
      <c r="J27" s="93"/>
      <c r="K27" s="76"/>
      <c r="L27" s="90"/>
      <c r="M27" s="90"/>
      <c r="N27" s="90"/>
      <c r="O27" s="90"/>
      <c r="P27" s="90"/>
      <c r="Q27" s="90"/>
      <c r="R27" s="7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45522</v>
      </c>
      <c r="B30" s="12"/>
      <c r="C30" s="27">
        <f>A30+1</f>
        <v>45523</v>
      </c>
      <c r="D30" s="11"/>
      <c r="E30" s="27">
        <f>C30+1</f>
        <v>45524</v>
      </c>
      <c r="F30" s="11"/>
      <c r="G30" s="27">
        <f>E30+1</f>
        <v>45525</v>
      </c>
      <c r="H30" s="11"/>
      <c r="I30" s="27">
        <f>G30+1</f>
        <v>45526</v>
      </c>
      <c r="J30" s="11"/>
      <c r="K30" s="63">
        <f>I30+1</f>
        <v>45527</v>
      </c>
      <c r="L30" s="64"/>
      <c r="M30" s="65"/>
      <c r="N30" s="65"/>
      <c r="O30" s="65"/>
      <c r="P30" s="65"/>
      <c r="Q30" s="65"/>
      <c r="R30" s="66"/>
      <c r="S30" s="70">
        <f>K30+1</f>
        <v>45528</v>
      </c>
      <c r="T30" s="71"/>
      <c r="U30" s="72"/>
      <c r="V30" s="72"/>
      <c r="W30" s="72"/>
      <c r="X30" s="72"/>
      <c r="Y30" s="72"/>
      <c r="Z30" s="73"/>
    </row>
    <row r="31" spans="1:27" s="1" customFormat="1" ht="72.75" customHeight="1">
      <c r="A31" s="60"/>
      <c r="B31" s="61"/>
      <c r="C31" s="76"/>
      <c r="D31" s="77"/>
      <c r="E31" s="122" t="s">
        <v>32</v>
      </c>
      <c r="F31" s="124"/>
      <c r="G31" s="76"/>
      <c r="H31" s="77"/>
      <c r="I31" s="76"/>
      <c r="J31" s="77"/>
      <c r="K31" s="122" t="s">
        <v>15</v>
      </c>
      <c r="L31" s="123"/>
      <c r="M31" s="123"/>
      <c r="N31" s="123"/>
      <c r="O31" s="123"/>
      <c r="P31" s="123"/>
      <c r="Q31" s="123"/>
      <c r="R31" s="124"/>
      <c r="S31" s="60"/>
      <c r="T31" s="61"/>
      <c r="U31" s="61"/>
      <c r="V31" s="61"/>
      <c r="W31" s="61"/>
      <c r="X31" s="61"/>
      <c r="Y31" s="61"/>
      <c r="Z31" s="62"/>
    </row>
    <row r="32" spans="1:27" s="1" customFormat="1" ht="56.25" customHeight="1">
      <c r="A32" s="60"/>
      <c r="B32" s="61"/>
      <c r="C32" s="76"/>
      <c r="D32" s="77"/>
      <c r="E32" s="122" t="s">
        <v>12</v>
      </c>
      <c r="F32" s="124"/>
      <c r="G32" s="76"/>
      <c r="H32" s="77"/>
      <c r="I32" s="76"/>
      <c r="J32" s="77"/>
      <c r="K32" s="76"/>
      <c r="L32" s="90"/>
      <c r="M32" s="90"/>
      <c r="N32" s="90"/>
      <c r="O32" s="90"/>
      <c r="P32" s="90"/>
      <c r="Q32" s="90"/>
      <c r="R32" s="77"/>
      <c r="S32" s="60"/>
      <c r="T32" s="61"/>
      <c r="U32" s="61"/>
      <c r="V32" s="61"/>
      <c r="W32" s="61"/>
      <c r="X32" s="61"/>
      <c r="Y32" s="61"/>
      <c r="Z32" s="62"/>
    </row>
    <row r="33" spans="1:27" s="1" customFormat="1" ht="49.5" customHeight="1">
      <c r="A33" s="60"/>
      <c r="B33" s="61"/>
      <c r="C33" s="76"/>
      <c r="D33" s="77"/>
      <c r="E33" s="96" t="s">
        <v>13</v>
      </c>
      <c r="F33" s="97"/>
      <c r="G33" s="76"/>
      <c r="H33" s="77"/>
      <c r="I33" s="76"/>
      <c r="J33" s="77"/>
      <c r="K33" s="76"/>
      <c r="L33" s="90"/>
      <c r="M33" s="90"/>
      <c r="N33" s="90"/>
      <c r="O33" s="90"/>
      <c r="P33" s="90"/>
      <c r="Q33" s="90"/>
      <c r="R33" s="77"/>
      <c r="S33" s="60"/>
      <c r="T33" s="61"/>
      <c r="U33" s="61"/>
      <c r="V33" s="61"/>
      <c r="W33" s="61"/>
      <c r="X33" s="61"/>
      <c r="Y33" s="61"/>
      <c r="Z33" s="62"/>
    </row>
    <row r="34" spans="1:27" s="1" customFormat="1" ht="33.75" customHeigh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45529</v>
      </c>
      <c r="B36" s="12"/>
      <c r="C36" s="27">
        <f>A36+1</f>
        <v>45530</v>
      </c>
      <c r="D36" s="11"/>
      <c r="E36" s="27">
        <f>C36+1</f>
        <v>45531</v>
      </c>
      <c r="F36" s="11"/>
      <c r="G36" s="27">
        <f>E36+1</f>
        <v>45532</v>
      </c>
      <c r="H36" s="11"/>
      <c r="I36" s="27">
        <f>G36+1</f>
        <v>45533</v>
      </c>
      <c r="J36" s="11"/>
      <c r="K36" s="63">
        <f>I36+1</f>
        <v>45534</v>
      </c>
      <c r="L36" s="64"/>
      <c r="M36" s="65"/>
      <c r="N36" s="65"/>
      <c r="O36" s="65"/>
      <c r="P36" s="65"/>
      <c r="Q36" s="65"/>
      <c r="R36" s="66"/>
      <c r="S36" s="70">
        <f>K36+1</f>
        <v>45535</v>
      </c>
      <c r="T36" s="71"/>
      <c r="U36" s="72"/>
      <c r="V36" s="72"/>
      <c r="W36" s="72"/>
      <c r="X36" s="72"/>
      <c r="Y36" s="72"/>
      <c r="Z36" s="73"/>
    </row>
    <row r="37" spans="1:27" s="1" customFormat="1" ht="24.75" customHeight="1">
      <c r="A37" s="60"/>
      <c r="B37" s="61"/>
      <c r="C37" s="76"/>
      <c r="D37" s="77"/>
      <c r="E37" s="76"/>
      <c r="F37" s="77"/>
      <c r="G37" s="76"/>
      <c r="H37" s="77"/>
      <c r="I37" s="76"/>
      <c r="J37" s="77"/>
      <c r="K37" s="131" t="s">
        <v>17</v>
      </c>
      <c r="L37" s="139"/>
      <c r="M37" s="139"/>
      <c r="N37" s="139"/>
      <c r="O37" s="139"/>
      <c r="P37" s="139"/>
      <c r="Q37" s="139"/>
      <c r="R37" s="132"/>
      <c r="S37" s="60"/>
      <c r="T37" s="61"/>
      <c r="U37" s="61"/>
      <c r="V37" s="61"/>
      <c r="W37" s="61"/>
      <c r="X37" s="61"/>
      <c r="Y37" s="61"/>
      <c r="Z37" s="62"/>
    </row>
    <row r="38" spans="1:27" s="1" customFormat="1" ht="23.25" customHeight="1">
      <c r="A38" s="60"/>
      <c r="B38" s="61"/>
      <c r="C38" s="76"/>
      <c r="D38" s="77"/>
      <c r="E38" s="76"/>
      <c r="F38" s="77"/>
      <c r="G38" s="76"/>
      <c r="H38" s="77"/>
      <c r="I38" s="76"/>
      <c r="J38" s="77"/>
      <c r="K38" s="131" t="s">
        <v>18</v>
      </c>
      <c r="L38" s="139"/>
      <c r="M38" s="139"/>
      <c r="N38" s="139"/>
      <c r="O38" s="139"/>
      <c r="P38" s="139"/>
      <c r="Q38" s="139"/>
      <c r="R38" s="132"/>
      <c r="S38" s="60"/>
      <c r="T38" s="61"/>
      <c r="U38" s="61"/>
      <c r="V38" s="61"/>
      <c r="W38" s="61"/>
      <c r="X38" s="61"/>
      <c r="Y38" s="61"/>
      <c r="Z38" s="62"/>
    </row>
    <row r="39" spans="1:27" s="1" customFormat="1" ht="29.25" customHeight="1">
      <c r="A39" s="60"/>
      <c r="B39" s="61"/>
      <c r="C39" s="76"/>
      <c r="D39" s="77"/>
      <c r="E39" s="76"/>
      <c r="F39" s="77"/>
      <c r="G39" s="76"/>
      <c r="H39" s="77"/>
      <c r="I39" s="76"/>
      <c r="J39" s="77"/>
      <c r="K39" s="131" t="s">
        <v>16</v>
      </c>
      <c r="L39" s="139"/>
      <c r="M39" s="139"/>
      <c r="N39" s="139"/>
      <c r="O39" s="139"/>
      <c r="P39" s="139"/>
      <c r="Q39" s="139"/>
      <c r="R39" s="132"/>
      <c r="S39" s="60"/>
      <c r="T39" s="61"/>
      <c r="U39" s="61"/>
      <c r="V39" s="61"/>
      <c r="W39" s="61"/>
      <c r="X39" s="61"/>
      <c r="Y39" s="61"/>
      <c r="Z39" s="62"/>
    </row>
    <row r="40" spans="1:27" s="1" customFormat="1" ht="34.5" customHeight="1">
      <c r="A40" s="28"/>
      <c r="B40" s="29"/>
      <c r="C40" s="31"/>
      <c r="D40" s="32"/>
      <c r="E40" s="31"/>
      <c r="F40" s="32"/>
      <c r="G40" s="31"/>
      <c r="H40" s="32"/>
      <c r="I40" s="31"/>
      <c r="J40" s="32"/>
      <c r="K40" s="122" t="s">
        <v>23</v>
      </c>
      <c r="L40" s="123"/>
      <c r="M40" s="123"/>
      <c r="N40" s="123"/>
      <c r="O40" s="123"/>
      <c r="P40" s="123"/>
      <c r="Q40" s="123"/>
      <c r="R40" s="124"/>
      <c r="S40" s="28"/>
      <c r="T40" s="29"/>
      <c r="U40" s="29"/>
      <c r="V40" s="29"/>
      <c r="W40" s="29"/>
      <c r="X40" s="29"/>
      <c r="Y40" s="29"/>
      <c r="Z40" s="30"/>
    </row>
    <row r="41" spans="1:27" s="1" customFormat="1" ht="36.75" customHeight="1">
      <c r="A41" s="28"/>
      <c r="B41" s="29"/>
      <c r="C41" s="31"/>
      <c r="D41" s="32"/>
      <c r="E41" s="31"/>
      <c r="F41" s="32"/>
      <c r="G41" s="31"/>
      <c r="H41" s="32"/>
      <c r="I41" s="31"/>
      <c r="J41" s="32"/>
      <c r="K41" s="122" t="s">
        <v>24</v>
      </c>
      <c r="L41" s="123"/>
      <c r="M41" s="123"/>
      <c r="N41" s="123"/>
      <c r="O41" s="123"/>
      <c r="P41" s="123"/>
      <c r="Q41" s="123"/>
      <c r="R41" s="124"/>
      <c r="S41" s="28"/>
      <c r="T41" s="29"/>
      <c r="U41" s="29"/>
      <c r="V41" s="29"/>
      <c r="W41" s="29"/>
      <c r="X41" s="29"/>
      <c r="Y41" s="29"/>
      <c r="Z41" s="30"/>
    </row>
    <row r="42" spans="1:27" s="1" customFormat="1" ht="48.75" customHeight="1">
      <c r="A42" s="60"/>
      <c r="B42" s="61"/>
      <c r="C42" s="76"/>
      <c r="D42" s="77"/>
      <c r="E42" s="76"/>
      <c r="F42" s="77"/>
      <c r="G42" s="76"/>
      <c r="H42" s="77"/>
      <c r="I42" s="76"/>
      <c r="J42" s="77"/>
      <c r="K42" s="122" t="s">
        <v>25</v>
      </c>
      <c r="L42" s="123"/>
      <c r="M42" s="123"/>
      <c r="N42" s="123"/>
      <c r="O42" s="123"/>
      <c r="P42" s="123"/>
      <c r="Q42" s="123"/>
      <c r="R42" s="124"/>
      <c r="S42" s="60"/>
      <c r="T42" s="61"/>
      <c r="U42" s="61"/>
      <c r="V42" s="61"/>
      <c r="W42" s="61"/>
      <c r="X42" s="61"/>
      <c r="Y42" s="61"/>
      <c r="Z42" s="62"/>
    </row>
    <row r="43" spans="1:27" s="2" customFormat="1">
      <c r="A43" s="57"/>
      <c r="B43" s="58"/>
      <c r="C43" s="74"/>
      <c r="D43" s="75"/>
      <c r="E43" s="74"/>
      <c r="F43" s="75"/>
      <c r="G43" s="74"/>
      <c r="H43" s="75"/>
      <c r="I43" s="74"/>
      <c r="J43" s="75"/>
      <c r="K43" s="74"/>
      <c r="L43" s="91"/>
      <c r="M43" s="91"/>
      <c r="N43" s="91"/>
      <c r="O43" s="91"/>
      <c r="P43" s="91"/>
      <c r="Q43" s="91"/>
      <c r="R43" s="75"/>
      <c r="S43" s="57"/>
      <c r="T43" s="58"/>
      <c r="U43" s="58"/>
      <c r="V43" s="58"/>
      <c r="W43" s="58"/>
      <c r="X43" s="58"/>
      <c r="Y43" s="58"/>
      <c r="Z43" s="59"/>
      <c r="AA43" s="1"/>
    </row>
    <row r="44" spans="1:27" ht="18.75">
      <c r="A44" s="26">
        <f>S36+1</f>
        <v>45536</v>
      </c>
      <c r="B44" s="12"/>
      <c r="C44" s="27">
        <f>A44+1</f>
        <v>45537</v>
      </c>
      <c r="D44" s="11"/>
      <c r="E44" s="13" t="s">
        <v>0</v>
      </c>
      <c r="F44" s="14"/>
      <c r="G44" s="14"/>
      <c r="H44" s="14"/>
      <c r="I44" s="14"/>
      <c r="J44" s="14"/>
      <c r="K44" s="14"/>
      <c r="L44" s="14"/>
      <c r="M44" s="14"/>
      <c r="N44" s="14"/>
      <c r="O44" s="14"/>
      <c r="P44" s="14"/>
      <c r="Q44" s="14"/>
      <c r="R44" s="14"/>
      <c r="S44" s="14"/>
      <c r="T44" s="14"/>
      <c r="U44" s="14"/>
      <c r="V44" s="14"/>
      <c r="W44" s="14"/>
      <c r="X44" s="14"/>
      <c r="Y44" s="14"/>
      <c r="Z44" s="9"/>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8"/>
    </row>
    <row r="46" spans="1:27">
      <c r="A46" s="60"/>
      <c r="B46" s="61"/>
      <c r="C46" s="76"/>
      <c r="D46" s="77"/>
      <c r="E46" s="15"/>
      <c r="F46" s="6"/>
      <c r="G46" s="6"/>
      <c r="H46" s="6"/>
      <c r="I46" s="6"/>
      <c r="J46" s="6"/>
      <c r="K46" s="6"/>
      <c r="L46" s="6"/>
      <c r="M46" s="6"/>
      <c r="N46" s="6"/>
      <c r="O46" s="6"/>
      <c r="P46" s="6"/>
      <c r="Q46" s="6"/>
      <c r="R46" s="6"/>
      <c r="S46" s="6"/>
      <c r="T46" s="6"/>
      <c r="U46" s="6"/>
      <c r="V46" s="6"/>
      <c r="W46" s="6"/>
      <c r="X46" s="6"/>
      <c r="Y46" s="6"/>
      <c r="Z46" s="7"/>
    </row>
    <row r="47" spans="1:27">
      <c r="A47" s="60"/>
      <c r="B47" s="61"/>
      <c r="C47" s="76"/>
      <c r="D47" s="77"/>
      <c r="E47" s="15"/>
      <c r="F47" s="6"/>
      <c r="G47" s="6"/>
      <c r="H47" s="6"/>
      <c r="I47" s="6"/>
      <c r="J47" s="6"/>
      <c r="K47" s="6"/>
      <c r="L47" s="6"/>
      <c r="M47" s="6"/>
      <c r="N47" s="6"/>
      <c r="O47" s="6"/>
      <c r="P47" s="6"/>
      <c r="Q47" s="6"/>
      <c r="R47" s="6"/>
      <c r="S47" s="6"/>
      <c r="T47" s="6"/>
      <c r="U47" s="6"/>
      <c r="V47" s="6"/>
      <c r="W47" s="6"/>
      <c r="X47" s="6"/>
      <c r="Y47" s="6"/>
      <c r="Z47" s="7"/>
    </row>
    <row r="48" spans="1:27">
      <c r="A48" s="60"/>
      <c r="B48" s="61"/>
      <c r="C48" s="76"/>
      <c r="D48" s="77"/>
      <c r="E48" s="15"/>
      <c r="F48" s="6"/>
      <c r="G48" s="6"/>
      <c r="H48" s="6"/>
      <c r="I48" s="6"/>
      <c r="J48" s="6"/>
      <c r="K48" s="115"/>
      <c r="L48" s="115"/>
      <c r="M48" s="115"/>
      <c r="N48" s="115"/>
      <c r="O48" s="115"/>
      <c r="P48" s="115"/>
      <c r="Q48" s="115"/>
      <c r="R48" s="115"/>
      <c r="S48" s="115"/>
      <c r="T48" s="115"/>
      <c r="U48" s="115"/>
      <c r="V48" s="115"/>
      <c r="W48" s="115"/>
      <c r="X48" s="115"/>
      <c r="Y48" s="115"/>
      <c r="Z48" s="116"/>
    </row>
    <row r="49" spans="1:26" s="1" customFormat="1">
      <c r="A49" s="57"/>
      <c r="B49" s="58"/>
      <c r="C49" s="74"/>
      <c r="D49" s="75"/>
      <c r="E49" s="16"/>
      <c r="F49" s="17"/>
      <c r="G49" s="17"/>
      <c r="H49" s="17"/>
      <c r="I49" s="17"/>
      <c r="J49" s="17"/>
      <c r="K49" s="113"/>
      <c r="L49" s="113"/>
      <c r="M49" s="113"/>
      <c r="N49" s="113"/>
      <c r="O49" s="113"/>
      <c r="P49" s="113"/>
      <c r="Q49" s="113"/>
      <c r="R49" s="113"/>
      <c r="S49" s="113"/>
      <c r="T49" s="113"/>
      <c r="U49" s="113"/>
      <c r="V49" s="113"/>
      <c r="W49" s="113"/>
      <c r="X49" s="113"/>
      <c r="Y49" s="113"/>
      <c r="Z49" s="114"/>
    </row>
  </sheetData>
  <mergeCells count="219">
    <mergeCell ref="A48:B48"/>
    <mergeCell ref="C48:D48"/>
    <mergeCell ref="K48:Z48"/>
    <mergeCell ref="A49:B49"/>
    <mergeCell ref="C49:D49"/>
    <mergeCell ref="K49:Z49"/>
    <mergeCell ref="S43:Z43"/>
    <mergeCell ref="A45:B45"/>
    <mergeCell ref="C45:D45"/>
    <mergeCell ref="A46:B46"/>
    <mergeCell ref="C46:D46"/>
    <mergeCell ref="A47:B47"/>
    <mergeCell ref="C47:D47"/>
    <mergeCell ref="A43:B43"/>
    <mergeCell ref="C43:D43"/>
    <mergeCell ref="E43:F43"/>
    <mergeCell ref="G43:H43"/>
    <mergeCell ref="I43:J43"/>
    <mergeCell ref="K43:R43"/>
    <mergeCell ref="A38:B38"/>
    <mergeCell ref="C38:D38"/>
    <mergeCell ref="E38:F38"/>
    <mergeCell ref="G38:H38"/>
    <mergeCell ref="I38:J38"/>
    <mergeCell ref="K38:R38"/>
    <mergeCell ref="S38:Z38"/>
    <mergeCell ref="S39:Z39"/>
    <mergeCell ref="A42:B42"/>
    <mergeCell ref="C42:D42"/>
    <mergeCell ref="E42:F42"/>
    <mergeCell ref="G42:H42"/>
    <mergeCell ref="I42:J42"/>
    <mergeCell ref="K42:R42"/>
    <mergeCell ref="S42:Z42"/>
    <mergeCell ref="A39:B39"/>
    <mergeCell ref="C39:D39"/>
    <mergeCell ref="E39:F39"/>
    <mergeCell ref="G39:H39"/>
    <mergeCell ref="I39:J39"/>
    <mergeCell ref="K39:R39"/>
    <mergeCell ref="K40:R40"/>
    <mergeCell ref="K41:R41"/>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4 C44">
    <cfRule type="expression" dxfId="19" priority="3">
      <formula>MONTH(A12)&lt;&gt;MONTH($A$2)</formula>
    </cfRule>
    <cfRule type="expression" dxfId="18" priority="4">
      <formula>OR(WEEKDAY(A12,1)=1,WEEKDAY(A12,1)=7)</formula>
    </cfRule>
  </conditionalFormatting>
  <conditionalFormatting sqref="I12">
    <cfRule type="expression" dxfId="17" priority="1">
      <formula>MONTH(I12)&lt;&gt;MONTH($A$2)</formula>
    </cfRule>
    <cfRule type="expression" dxfId="16" priority="2">
      <formula>OR(WEEKDAY(I12,1)=1,WEEKDAY(I12,1)=7)</formula>
    </cfRule>
  </conditionalFormatting>
  <printOptions horizontalCentered="1"/>
  <pageMargins left="0.5" right="0.5" top="0.25" bottom="0.25" header="0.25" footer="0.25"/>
  <pageSetup paperSize="9"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8"/>
  <sheetViews>
    <sheetView showGridLines="0" workbookViewId="0">
      <pane ySplit="11" topLeftCell="A27" activePane="bottomLeft" state="frozen"/>
      <selection pane="bottomLeft" activeCell="S13" sqref="S13:Z13"/>
    </sheetView>
  </sheetViews>
  <sheetFormatPr defaultRowHeight="12.75"/>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6">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s="3" customFormat="1" ht="15" customHeight="1">
      <c r="A2" s="105">
        <f>DATE(JAN!AI20,JAN!AI22+8,1)</f>
        <v>45536</v>
      </c>
      <c r="B2" s="105"/>
      <c r="C2" s="105"/>
      <c r="D2" s="105"/>
      <c r="E2" s="105"/>
      <c r="F2" s="105"/>
      <c r="G2" s="105"/>
      <c r="H2" s="105"/>
      <c r="I2" s="34"/>
      <c r="J2" s="34"/>
      <c r="K2" s="111">
        <f>DATE(YEAR(A2),MONTH(A2)-1,1)</f>
        <v>45505</v>
      </c>
      <c r="L2" s="111"/>
      <c r="M2" s="111"/>
      <c r="N2" s="111"/>
      <c r="O2" s="111"/>
      <c r="P2" s="111"/>
      <c r="Q2" s="111"/>
      <c r="R2" s="35"/>
      <c r="S2" s="111">
        <f>DATE(YEAR(A2),MONTH(A2)+1,1)</f>
        <v>45566</v>
      </c>
      <c r="T2" s="111"/>
      <c r="U2" s="111"/>
      <c r="V2" s="111"/>
      <c r="W2" s="111"/>
      <c r="X2" s="111"/>
      <c r="Y2" s="111"/>
      <c r="Z2" s="35"/>
    </row>
    <row r="3" spans="1:26" s="3" customFormat="1" ht="11.25" customHeight="1">
      <c r="A3" s="105"/>
      <c r="B3" s="105"/>
      <c r="C3" s="105"/>
      <c r="D3" s="105"/>
      <c r="E3" s="105"/>
      <c r="F3" s="105"/>
      <c r="G3" s="105"/>
      <c r="H3" s="105"/>
      <c r="I3" s="34"/>
      <c r="J3" s="34"/>
      <c r="K3" s="36" t="str">
        <f>INDEX({"D";"S";"T";"Q";"Q";"S";"S"},1+MOD(Dia_de_início+1-2,7))</f>
        <v>D</v>
      </c>
      <c r="L3" s="36" t="str">
        <f>INDEX({"D";"S";"T";"Q";"Q";"S";"S"},1+MOD(Dia_de_início+2-2,7))</f>
        <v>S</v>
      </c>
      <c r="M3" s="36" t="str">
        <f>INDEX({"D";"S";"T";"Q";"Q";"S";"S"},1+MOD(Dia_de_início+3-2,7))</f>
        <v>T</v>
      </c>
      <c r="N3" s="36" t="str">
        <f>INDEX({"D";"S";"T";"Q";"Q";"S";"S"},1+MOD(Dia_de_início+4-2,7))</f>
        <v>Q</v>
      </c>
      <c r="O3" s="36" t="str">
        <f>INDEX({"D";"S";"T";"Q";"Q";"S";"S"},1+MOD(Dia_de_início+5-2,7))</f>
        <v>Q</v>
      </c>
      <c r="P3" s="36" t="str">
        <f>INDEX({"D";"S";"T";"Q";"Q";"S";"S"},1+MOD(Dia_de_início+6-2,7))</f>
        <v>S</v>
      </c>
      <c r="Q3" s="36" t="str">
        <f>INDEX({"D";"S";"T";"Q";"Q";"S";"S"},1+MOD(Dia_de_início+7-2,7))</f>
        <v>S</v>
      </c>
      <c r="R3" s="35"/>
      <c r="S3" s="36" t="str">
        <f>INDEX({"D";"S";"T";"Q";"Q";"S";"S"},1+MOD(Dia_de_início+1-2,7))</f>
        <v>D</v>
      </c>
      <c r="T3" s="36" t="str">
        <f>INDEX({"D";"S";"T";"Q";"Q";"S";"S"},1+MOD(Dia_de_início+2-2,7))</f>
        <v>S</v>
      </c>
      <c r="U3" s="36" t="str">
        <f>INDEX({"D";"S";"T";"Q";"Q";"S";"S"},1+MOD(Dia_de_início+3-2,7))</f>
        <v>T</v>
      </c>
      <c r="V3" s="36" t="str">
        <f>INDEX({"D";"S";"T";"Q";"Q";"S";"S"},1+MOD(Dia_de_início+4-2,7))</f>
        <v>Q</v>
      </c>
      <c r="W3" s="36" t="str">
        <f>INDEX({"D";"S";"T";"Q";"Q";"S";"S"},1+MOD(Dia_de_início+5-2,7))</f>
        <v>Q</v>
      </c>
      <c r="X3" s="36" t="str">
        <f>INDEX({"D";"S";"T";"Q";"Q";"S";"S"},1+MOD(Dia_de_início+6-2,7))</f>
        <v>S</v>
      </c>
      <c r="Y3" s="36" t="str">
        <f>INDEX({"D";"S";"T";"Q";"Q";"S";"S"},1+MOD(Dia_de_início+7-2,7))</f>
        <v>S</v>
      </c>
      <c r="Z3" s="35"/>
    </row>
    <row r="4" spans="1:26" s="4" customFormat="1" ht="9" customHeight="1">
      <c r="A4" s="105"/>
      <c r="B4" s="105"/>
      <c r="C4" s="105"/>
      <c r="D4" s="105"/>
      <c r="E4" s="105"/>
      <c r="F4" s="105"/>
      <c r="G4" s="105"/>
      <c r="H4" s="105"/>
      <c r="I4" s="34"/>
      <c r="J4" s="34"/>
      <c r="K4" s="37" t="str">
        <f t="shared" ref="K4:Q9" si="0">IF(MONTH($K$2)&lt;&gt;MONTH($K$2-(WEEKDAY($K$2,1)-(Dia_de_início-1))-IF((WEEKDAY($K$2,1)-(Dia_de_início-1))&lt;=0,7,0)+(ROW(K4)-ROW($K$4))*7+(COLUMN(K4)-COLUMN($K$4)+1)),"",$K$2-(WEEKDAY($K$2,1)-(Dia_de_início-1))-IF((WEEKDAY($K$2,1)-(Dia_de_início-1))&lt;=0,7,0)+(ROW(K4)-ROW($K$4))*7+(COLUMN(K4)-COLUMN($K$4)+1))</f>
        <v/>
      </c>
      <c r="L4" s="37" t="str">
        <f t="shared" si="0"/>
        <v/>
      </c>
      <c r="M4" s="37" t="str">
        <f t="shared" si="0"/>
        <v/>
      </c>
      <c r="N4" s="37" t="str">
        <f t="shared" si="0"/>
        <v/>
      </c>
      <c r="O4" s="37">
        <f t="shared" si="0"/>
        <v>45505</v>
      </c>
      <c r="P4" s="37">
        <f t="shared" si="0"/>
        <v>45506</v>
      </c>
      <c r="Q4" s="37">
        <f t="shared" si="0"/>
        <v>45507</v>
      </c>
      <c r="R4" s="35"/>
      <c r="S4" s="37" t="str">
        <f t="shared" ref="S4:Y9" si="1">IF(MONTH($S$2)&lt;&gt;MONTH($S$2-(WEEKDAY($S$2,1)-(Dia_de_início-1))-IF((WEEKDAY($S$2,1)-(Dia_de_início-1))&lt;=0,7,0)+(ROW(S4)-ROW($S$4))*7+(COLUMN(S4)-COLUMN($S$4)+1)),"",$S$2-(WEEKDAY($S$2,1)-(Dia_de_início-1))-IF((WEEKDAY($S$2,1)-(Dia_de_início-1))&lt;=0,7,0)+(ROW(S4)-ROW($S$4))*7+(COLUMN(S4)-COLUMN($S$4)+1))</f>
        <v/>
      </c>
      <c r="T4" s="37" t="str">
        <f t="shared" si="1"/>
        <v/>
      </c>
      <c r="U4" s="37">
        <f t="shared" si="1"/>
        <v>45566</v>
      </c>
      <c r="V4" s="37">
        <f t="shared" si="1"/>
        <v>45567</v>
      </c>
      <c r="W4" s="37">
        <f t="shared" si="1"/>
        <v>45568</v>
      </c>
      <c r="X4" s="37">
        <f t="shared" si="1"/>
        <v>45569</v>
      </c>
      <c r="Y4" s="37">
        <f t="shared" si="1"/>
        <v>45570</v>
      </c>
      <c r="Z4" s="38"/>
    </row>
    <row r="5" spans="1:26" s="4" customFormat="1" ht="9" customHeight="1">
      <c r="A5" s="105"/>
      <c r="B5" s="105"/>
      <c r="C5" s="105"/>
      <c r="D5" s="105"/>
      <c r="E5" s="105"/>
      <c r="F5" s="105"/>
      <c r="G5" s="105"/>
      <c r="H5" s="105"/>
      <c r="I5" s="34"/>
      <c r="J5" s="34"/>
      <c r="K5" s="37">
        <f t="shared" si="0"/>
        <v>45508</v>
      </c>
      <c r="L5" s="37">
        <f t="shared" si="0"/>
        <v>45509</v>
      </c>
      <c r="M5" s="37">
        <f t="shared" si="0"/>
        <v>45510</v>
      </c>
      <c r="N5" s="37">
        <f t="shared" si="0"/>
        <v>45511</v>
      </c>
      <c r="O5" s="37">
        <f t="shared" si="0"/>
        <v>45512</v>
      </c>
      <c r="P5" s="37">
        <f t="shared" si="0"/>
        <v>45513</v>
      </c>
      <c r="Q5" s="37">
        <f t="shared" si="0"/>
        <v>45514</v>
      </c>
      <c r="R5" s="35"/>
      <c r="S5" s="37">
        <f t="shared" si="1"/>
        <v>45571</v>
      </c>
      <c r="T5" s="37">
        <f t="shared" si="1"/>
        <v>45572</v>
      </c>
      <c r="U5" s="37">
        <f t="shared" si="1"/>
        <v>45573</v>
      </c>
      <c r="V5" s="37">
        <f t="shared" si="1"/>
        <v>45574</v>
      </c>
      <c r="W5" s="37">
        <f t="shared" si="1"/>
        <v>45575</v>
      </c>
      <c r="X5" s="37">
        <f t="shared" si="1"/>
        <v>45576</v>
      </c>
      <c r="Y5" s="37">
        <f t="shared" si="1"/>
        <v>45577</v>
      </c>
      <c r="Z5" s="38"/>
    </row>
    <row r="6" spans="1:26" s="4" customFormat="1" ht="9" customHeight="1">
      <c r="A6" s="105"/>
      <c r="B6" s="105"/>
      <c r="C6" s="105"/>
      <c r="D6" s="105"/>
      <c r="E6" s="105"/>
      <c r="F6" s="105"/>
      <c r="G6" s="105"/>
      <c r="H6" s="105"/>
      <c r="I6" s="34"/>
      <c r="J6" s="34"/>
      <c r="K6" s="37">
        <f t="shared" si="0"/>
        <v>45515</v>
      </c>
      <c r="L6" s="37">
        <f t="shared" si="0"/>
        <v>45516</v>
      </c>
      <c r="M6" s="37">
        <f t="shared" si="0"/>
        <v>45517</v>
      </c>
      <c r="N6" s="37">
        <f t="shared" si="0"/>
        <v>45518</v>
      </c>
      <c r="O6" s="37">
        <f t="shared" si="0"/>
        <v>45519</v>
      </c>
      <c r="P6" s="37">
        <f t="shared" si="0"/>
        <v>45520</v>
      </c>
      <c r="Q6" s="37">
        <f t="shared" si="0"/>
        <v>45521</v>
      </c>
      <c r="R6" s="35"/>
      <c r="S6" s="37">
        <f t="shared" si="1"/>
        <v>45578</v>
      </c>
      <c r="T6" s="37">
        <f t="shared" si="1"/>
        <v>45579</v>
      </c>
      <c r="U6" s="37">
        <f t="shared" si="1"/>
        <v>45580</v>
      </c>
      <c r="V6" s="37">
        <f t="shared" si="1"/>
        <v>45581</v>
      </c>
      <c r="W6" s="37">
        <f t="shared" si="1"/>
        <v>45582</v>
      </c>
      <c r="X6" s="37">
        <f t="shared" si="1"/>
        <v>45583</v>
      </c>
      <c r="Y6" s="37">
        <f t="shared" si="1"/>
        <v>45584</v>
      </c>
      <c r="Z6" s="38"/>
    </row>
    <row r="7" spans="1:26" s="4" customFormat="1" ht="9" customHeight="1">
      <c r="A7" s="105"/>
      <c r="B7" s="105"/>
      <c r="C7" s="105"/>
      <c r="D7" s="105"/>
      <c r="E7" s="105"/>
      <c r="F7" s="105"/>
      <c r="G7" s="105"/>
      <c r="H7" s="105"/>
      <c r="I7" s="34"/>
      <c r="J7" s="34"/>
      <c r="K7" s="37">
        <f t="shared" si="0"/>
        <v>45522</v>
      </c>
      <c r="L7" s="37">
        <f t="shared" si="0"/>
        <v>45523</v>
      </c>
      <c r="M7" s="37">
        <f t="shared" si="0"/>
        <v>45524</v>
      </c>
      <c r="N7" s="37">
        <f t="shared" si="0"/>
        <v>45525</v>
      </c>
      <c r="O7" s="37">
        <f t="shared" si="0"/>
        <v>45526</v>
      </c>
      <c r="P7" s="37">
        <f t="shared" si="0"/>
        <v>45527</v>
      </c>
      <c r="Q7" s="37">
        <f t="shared" si="0"/>
        <v>45528</v>
      </c>
      <c r="R7" s="35"/>
      <c r="S7" s="37">
        <f t="shared" si="1"/>
        <v>45585</v>
      </c>
      <c r="T7" s="37">
        <f t="shared" si="1"/>
        <v>45586</v>
      </c>
      <c r="U7" s="37">
        <f t="shared" si="1"/>
        <v>45587</v>
      </c>
      <c r="V7" s="37">
        <f t="shared" si="1"/>
        <v>45588</v>
      </c>
      <c r="W7" s="37">
        <f t="shared" si="1"/>
        <v>45589</v>
      </c>
      <c r="X7" s="37">
        <f t="shared" si="1"/>
        <v>45590</v>
      </c>
      <c r="Y7" s="37">
        <f t="shared" si="1"/>
        <v>45591</v>
      </c>
      <c r="Z7" s="38"/>
    </row>
    <row r="8" spans="1:26" s="4" customFormat="1" ht="9" customHeight="1">
      <c r="A8" s="105"/>
      <c r="B8" s="105"/>
      <c r="C8" s="105"/>
      <c r="D8" s="105"/>
      <c r="E8" s="105"/>
      <c r="F8" s="105"/>
      <c r="G8" s="105"/>
      <c r="H8" s="105"/>
      <c r="I8" s="34"/>
      <c r="J8" s="34"/>
      <c r="K8" s="37">
        <f t="shared" si="0"/>
        <v>45529</v>
      </c>
      <c r="L8" s="37">
        <f t="shared" si="0"/>
        <v>45530</v>
      </c>
      <c r="M8" s="37">
        <f t="shared" si="0"/>
        <v>45531</v>
      </c>
      <c r="N8" s="37">
        <f t="shared" si="0"/>
        <v>45532</v>
      </c>
      <c r="O8" s="37">
        <f t="shared" si="0"/>
        <v>45533</v>
      </c>
      <c r="P8" s="37">
        <f t="shared" si="0"/>
        <v>45534</v>
      </c>
      <c r="Q8" s="37">
        <f t="shared" si="0"/>
        <v>45535</v>
      </c>
      <c r="R8" s="35"/>
      <c r="S8" s="37">
        <f t="shared" si="1"/>
        <v>45592</v>
      </c>
      <c r="T8" s="37">
        <f t="shared" si="1"/>
        <v>45593</v>
      </c>
      <c r="U8" s="37">
        <f t="shared" si="1"/>
        <v>45594</v>
      </c>
      <c r="V8" s="37">
        <f t="shared" si="1"/>
        <v>45595</v>
      </c>
      <c r="W8" s="37">
        <f t="shared" si="1"/>
        <v>45596</v>
      </c>
      <c r="X8" s="37" t="str">
        <f t="shared" si="1"/>
        <v/>
      </c>
      <c r="Y8" s="37" t="str">
        <f t="shared" si="1"/>
        <v/>
      </c>
      <c r="Z8" s="38"/>
    </row>
    <row r="9" spans="1:26" s="5" customFormat="1" ht="9" customHeight="1">
      <c r="A9" s="39"/>
      <c r="B9" s="39"/>
      <c r="C9" s="39"/>
      <c r="D9" s="39"/>
      <c r="E9" s="39"/>
      <c r="F9" s="39"/>
      <c r="G9" s="39"/>
      <c r="H9" s="39"/>
      <c r="I9" s="40"/>
      <c r="J9" s="40"/>
      <c r="K9" s="37" t="str">
        <f t="shared" si="0"/>
        <v/>
      </c>
      <c r="L9" s="37" t="str">
        <f t="shared" si="0"/>
        <v/>
      </c>
      <c r="M9" s="37" t="str">
        <f t="shared" si="0"/>
        <v/>
      </c>
      <c r="N9" s="37" t="str">
        <f t="shared" si="0"/>
        <v/>
      </c>
      <c r="O9" s="37" t="str">
        <f t="shared" si="0"/>
        <v/>
      </c>
      <c r="P9" s="37" t="str">
        <f t="shared" si="0"/>
        <v/>
      </c>
      <c r="Q9" s="37" t="str">
        <f t="shared" si="0"/>
        <v/>
      </c>
      <c r="R9" s="41"/>
      <c r="S9" s="37" t="str">
        <f t="shared" si="1"/>
        <v/>
      </c>
      <c r="T9" s="37" t="str">
        <f t="shared" si="1"/>
        <v/>
      </c>
      <c r="U9" s="37" t="str">
        <f t="shared" si="1"/>
        <v/>
      </c>
      <c r="V9" s="37" t="str">
        <f t="shared" si="1"/>
        <v/>
      </c>
      <c r="W9" s="37" t="str">
        <f t="shared" si="1"/>
        <v/>
      </c>
      <c r="X9" s="37" t="str">
        <f t="shared" si="1"/>
        <v/>
      </c>
      <c r="Y9" s="37" t="str">
        <f t="shared" si="1"/>
        <v/>
      </c>
      <c r="Z9" s="42"/>
    </row>
    <row r="10" spans="1:26" s="5" customFormat="1" ht="9" customHeight="1">
      <c r="A10" s="39"/>
      <c r="B10" s="39"/>
      <c r="C10" s="39"/>
      <c r="D10" s="39"/>
      <c r="E10" s="39"/>
      <c r="F10" s="39"/>
      <c r="G10" s="39"/>
      <c r="H10" s="39"/>
      <c r="I10" s="40"/>
      <c r="J10" s="40"/>
      <c r="K10" s="37"/>
      <c r="L10" s="37"/>
      <c r="M10" s="37"/>
      <c r="N10" s="37"/>
      <c r="O10" s="37"/>
      <c r="P10" s="37"/>
      <c r="Q10" s="37"/>
      <c r="R10" s="41"/>
      <c r="S10" s="37"/>
      <c r="T10" s="37"/>
      <c r="U10" s="37"/>
      <c r="V10" s="37"/>
      <c r="W10" s="37"/>
      <c r="X10" s="37"/>
      <c r="Y10" s="37"/>
      <c r="Z10" s="42"/>
    </row>
    <row r="11" spans="1:26" s="1" customFormat="1" ht="21" customHeight="1">
      <c r="A11" s="109">
        <f>A12</f>
        <v>45536</v>
      </c>
      <c r="B11" s="110"/>
      <c r="C11" s="110">
        <f>C12</f>
        <v>45537</v>
      </c>
      <c r="D11" s="110"/>
      <c r="E11" s="110">
        <f>E12</f>
        <v>45538</v>
      </c>
      <c r="F11" s="110"/>
      <c r="G11" s="110">
        <f>G12</f>
        <v>45539</v>
      </c>
      <c r="H11" s="110"/>
      <c r="I11" s="110">
        <f>I12</f>
        <v>45540</v>
      </c>
      <c r="J11" s="110"/>
      <c r="K11" s="110">
        <f>K12</f>
        <v>45541</v>
      </c>
      <c r="L11" s="110"/>
      <c r="M11" s="110"/>
      <c r="N11" s="110"/>
      <c r="O11" s="110"/>
      <c r="P11" s="110"/>
      <c r="Q11" s="110"/>
      <c r="R11" s="110"/>
      <c r="S11" s="110">
        <f>S12</f>
        <v>45542</v>
      </c>
      <c r="T11" s="110"/>
      <c r="U11" s="110"/>
      <c r="V11" s="110"/>
      <c r="W11" s="110"/>
      <c r="X11" s="110"/>
      <c r="Y11" s="110"/>
      <c r="Z11" s="112"/>
    </row>
    <row r="12" spans="1:26" s="1" customFormat="1" ht="18.75">
      <c r="A12" s="26">
        <f>$A$2-(WEEKDAY($A$2,1)-(Dia_de_início-1))-IF((WEEKDAY($A$2,1)-(Dia_de_início-1))&lt;=0,7,0)+1</f>
        <v>45536</v>
      </c>
      <c r="B12" s="12"/>
      <c r="C12" s="27">
        <f>A12+1</f>
        <v>45537</v>
      </c>
      <c r="D12" s="11"/>
      <c r="E12" s="27">
        <f>C12+1</f>
        <v>45538</v>
      </c>
      <c r="F12" s="11"/>
      <c r="G12" s="27">
        <f>E12+1</f>
        <v>45539</v>
      </c>
      <c r="H12" s="11"/>
      <c r="I12" s="27">
        <f>G12+1</f>
        <v>45540</v>
      </c>
      <c r="J12" s="11"/>
      <c r="K12" s="63">
        <f>I12+1</f>
        <v>45541</v>
      </c>
      <c r="L12" s="64"/>
      <c r="M12" s="65"/>
      <c r="N12" s="65"/>
      <c r="O12" s="65"/>
      <c r="P12" s="65"/>
      <c r="Q12" s="65"/>
      <c r="R12" s="66"/>
      <c r="S12" s="70">
        <f>K12+1</f>
        <v>45542</v>
      </c>
      <c r="T12" s="71"/>
      <c r="U12" s="72"/>
      <c r="V12" s="72"/>
      <c r="W12" s="72"/>
      <c r="X12" s="72"/>
      <c r="Y12" s="72"/>
      <c r="Z12" s="73"/>
    </row>
    <row r="13" spans="1:26" s="1" customFormat="1" ht="40.5" customHeight="1">
      <c r="A13" s="60"/>
      <c r="B13" s="61"/>
      <c r="C13" s="76"/>
      <c r="D13" s="77"/>
      <c r="E13" s="76"/>
      <c r="F13" s="77"/>
      <c r="G13" s="76"/>
      <c r="H13" s="77"/>
      <c r="I13" s="76"/>
      <c r="J13" s="77"/>
      <c r="K13" s="122" t="s">
        <v>6</v>
      </c>
      <c r="L13" s="123"/>
      <c r="M13" s="123"/>
      <c r="N13" s="123"/>
      <c r="O13" s="123"/>
      <c r="P13" s="123"/>
      <c r="Q13" s="123"/>
      <c r="R13" s="124"/>
      <c r="S13" s="156" t="s">
        <v>44</v>
      </c>
      <c r="T13" s="157"/>
      <c r="U13" s="157"/>
      <c r="V13" s="157"/>
      <c r="W13" s="157"/>
      <c r="X13" s="157"/>
      <c r="Y13" s="157"/>
      <c r="Z13" s="158"/>
    </row>
    <row r="14" spans="1:26" s="1" customFormat="1">
      <c r="A14" s="60"/>
      <c r="B14" s="61"/>
      <c r="C14" s="76"/>
      <c r="D14" s="77"/>
      <c r="E14" s="76"/>
      <c r="F14" s="77"/>
      <c r="G14" s="76"/>
      <c r="H14" s="77"/>
      <c r="I14" s="76"/>
      <c r="J14" s="77"/>
      <c r="K14" s="76"/>
      <c r="L14" s="90"/>
      <c r="M14" s="90"/>
      <c r="N14" s="90"/>
      <c r="O14" s="90"/>
      <c r="P14" s="90"/>
      <c r="Q14" s="90"/>
      <c r="R14" s="77"/>
      <c r="S14" s="60"/>
      <c r="T14" s="61"/>
      <c r="U14" s="61"/>
      <c r="V14" s="61"/>
      <c r="W14" s="61"/>
      <c r="X14" s="61"/>
      <c r="Y14" s="61"/>
      <c r="Z14" s="62"/>
    </row>
    <row r="15" spans="1:26" s="1" customFormat="1">
      <c r="A15" s="60"/>
      <c r="B15" s="61"/>
      <c r="C15" s="76"/>
      <c r="D15" s="77"/>
      <c r="E15" s="76"/>
      <c r="F15" s="77"/>
      <c r="G15" s="76"/>
      <c r="H15" s="77"/>
      <c r="I15" s="76"/>
      <c r="J15" s="77"/>
      <c r="K15" s="76"/>
      <c r="L15" s="90"/>
      <c r="M15" s="90"/>
      <c r="N15" s="90"/>
      <c r="O15" s="90"/>
      <c r="P15" s="90"/>
      <c r="Q15" s="90"/>
      <c r="R15" s="77"/>
      <c r="S15" s="60"/>
      <c r="T15" s="61"/>
      <c r="U15" s="61"/>
      <c r="V15" s="61"/>
      <c r="W15" s="61"/>
      <c r="X15" s="61"/>
      <c r="Y15" s="61"/>
      <c r="Z15" s="62"/>
    </row>
    <row r="16" spans="1:26" s="1" customFormat="1">
      <c r="A16" s="60"/>
      <c r="B16" s="61"/>
      <c r="C16" s="76"/>
      <c r="D16" s="77"/>
      <c r="E16" s="76"/>
      <c r="F16" s="77"/>
      <c r="G16" s="76"/>
      <c r="H16" s="77"/>
      <c r="I16" s="76"/>
      <c r="J16" s="77"/>
      <c r="K16" s="76"/>
      <c r="L16" s="90"/>
      <c r="M16" s="90"/>
      <c r="N16" s="90"/>
      <c r="O16" s="90"/>
      <c r="P16" s="90"/>
      <c r="Q16" s="90"/>
      <c r="R16" s="77"/>
      <c r="S16" s="60"/>
      <c r="T16" s="61"/>
      <c r="U16" s="61"/>
      <c r="V16" s="61"/>
      <c r="W16" s="61"/>
      <c r="X16" s="61"/>
      <c r="Y16" s="61"/>
      <c r="Z16" s="62"/>
    </row>
    <row r="17" spans="1:27" s="2" customFormat="1" ht="13.35" customHeight="1">
      <c r="A17" s="57"/>
      <c r="B17" s="58"/>
      <c r="C17" s="74"/>
      <c r="D17" s="75"/>
      <c r="E17" s="74"/>
      <c r="F17" s="75"/>
      <c r="G17" s="74"/>
      <c r="H17" s="75"/>
      <c r="I17" s="74"/>
      <c r="J17" s="75"/>
      <c r="K17" s="74"/>
      <c r="L17" s="91"/>
      <c r="M17" s="91"/>
      <c r="N17" s="91"/>
      <c r="O17" s="91"/>
      <c r="P17" s="91"/>
      <c r="Q17" s="91"/>
      <c r="R17" s="75"/>
      <c r="S17" s="57"/>
      <c r="T17" s="58"/>
      <c r="U17" s="58"/>
      <c r="V17" s="58"/>
      <c r="W17" s="58"/>
      <c r="X17" s="58"/>
      <c r="Y17" s="58"/>
      <c r="Z17" s="59"/>
      <c r="AA17" s="1"/>
    </row>
    <row r="18" spans="1:27" s="1" customFormat="1" ht="18.75">
      <c r="A18" s="26">
        <f>S12+1</f>
        <v>45543</v>
      </c>
      <c r="B18" s="12"/>
      <c r="C18" s="27">
        <f>A18+1</f>
        <v>45544</v>
      </c>
      <c r="D18" s="11"/>
      <c r="E18" s="27">
        <f>C18+1</f>
        <v>45545</v>
      </c>
      <c r="F18" s="11"/>
      <c r="G18" s="27">
        <f>E18+1</f>
        <v>45546</v>
      </c>
      <c r="H18" s="11"/>
      <c r="I18" s="27">
        <f>G18+1</f>
        <v>45547</v>
      </c>
      <c r="J18" s="11"/>
      <c r="K18" s="63">
        <f>I18+1</f>
        <v>45548</v>
      </c>
      <c r="L18" s="64"/>
      <c r="M18" s="65"/>
      <c r="N18" s="65"/>
      <c r="O18" s="65"/>
      <c r="P18" s="65"/>
      <c r="Q18" s="65"/>
      <c r="R18" s="66"/>
      <c r="S18" s="70">
        <f>K18+1</f>
        <v>45549</v>
      </c>
      <c r="T18" s="71"/>
      <c r="U18" s="72"/>
      <c r="V18" s="72"/>
      <c r="W18" s="72"/>
      <c r="X18" s="72"/>
      <c r="Y18" s="72"/>
      <c r="Z18" s="73"/>
    </row>
    <row r="19" spans="1:27" s="1" customFormat="1" ht="83.25" customHeight="1">
      <c r="A19" s="60"/>
      <c r="B19" s="61"/>
      <c r="C19" s="150" t="s">
        <v>45</v>
      </c>
      <c r="D19" s="152"/>
      <c r="E19" s="76"/>
      <c r="F19" s="77"/>
      <c r="G19" s="76"/>
      <c r="H19" s="77"/>
      <c r="I19" s="76"/>
      <c r="J19" s="77"/>
      <c r="K19" s="122" t="s">
        <v>8</v>
      </c>
      <c r="L19" s="123"/>
      <c r="M19" s="123"/>
      <c r="N19" s="123"/>
      <c r="O19" s="123"/>
      <c r="P19" s="123"/>
      <c r="Q19" s="123"/>
      <c r="R19" s="124"/>
      <c r="S19" s="60"/>
      <c r="T19" s="61"/>
      <c r="U19" s="61"/>
      <c r="V19" s="61"/>
      <c r="W19" s="61"/>
      <c r="X19" s="61"/>
      <c r="Y19" s="61"/>
      <c r="Z19" s="62"/>
    </row>
    <row r="20" spans="1:27" s="1" customFormat="1" ht="83.25" customHeight="1">
      <c r="A20" s="60"/>
      <c r="B20" s="61"/>
      <c r="C20" s="76"/>
      <c r="D20" s="77"/>
      <c r="E20" s="76"/>
      <c r="F20" s="77"/>
      <c r="G20" s="76"/>
      <c r="H20" s="77"/>
      <c r="I20" s="76"/>
      <c r="J20" s="77"/>
      <c r="K20" s="96" t="s">
        <v>11</v>
      </c>
      <c r="L20" s="135"/>
      <c r="M20" s="135"/>
      <c r="N20" s="135"/>
      <c r="O20" s="135"/>
      <c r="P20" s="135"/>
      <c r="Q20" s="135"/>
      <c r="R20" s="97"/>
      <c r="S20" s="60"/>
      <c r="T20" s="61"/>
      <c r="U20" s="61"/>
      <c r="V20" s="61"/>
      <c r="W20" s="61"/>
      <c r="X20" s="61"/>
      <c r="Y20" s="61"/>
      <c r="Z20" s="62"/>
    </row>
    <row r="21" spans="1:27" s="1" customFormat="1" ht="20.25" customHeight="1">
      <c r="A21" s="60"/>
      <c r="B21" s="61"/>
      <c r="C21" s="76"/>
      <c r="D21" s="77"/>
      <c r="E21" s="76"/>
      <c r="F21" s="77"/>
      <c r="G21" s="76"/>
      <c r="H21" s="77"/>
      <c r="I21" s="76"/>
      <c r="J21" s="77"/>
      <c r="K21" s="76"/>
      <c r="L21" s="90"/>
      <c r="M21" s="90"/>
      <c r="N21" s="90"/>
      <c r="O21" s="90"/>
      <c r="P21" s="90"/>
      <c r="Q21" s="90"/>
      <c r="R21" s="77"/>
      <c r="S21" s="60"/>
      <c r="T21" s="61"/>
      <c r="U21" s="61"/>
      <c r="V21" s="61"/>
      <c r="W21" s="61"/>
      <c r="X21" s="61"/>
      <c r="Y21" s="61"/>
      <c r="Z21" s="62"/>
    </row>
    <row r="22" spans="1:27" s="1" customFormat="1">
      <c r="A22" s="60"/>
      <c r="B22" s="61"/>
      <c r="C22" s="76"/>
      <c r="D22" s="77"/>
      <c r="E22" s="76"/>
      <c r="F22" s="77"/>
      <c r="G22" s="76"/>
      <c r="H22" s="77"/>
      <c r="I22" s="76"/>
      <c r="J22" s="77"/>
      <c r="K22" s="76"/>
      <c r="L22" s="90"/>
      <c r="M22" s="90"/>
      <c r="N22" s="90"/>
      <c r="O22" s="90"/>
      <c r="P22" s="90"/>
      <c r="Q22" s="90"/>
      <c r="R22" s="77"/>
      <c r="S22" s="60"/>
      <c r="T22" s="61"/>
      <c r="U22" s="61"/>
      <c r="V22" s="61"/>
      <c r="W22" s="61"/>
      <c r="X22" s="61"/>
      <c r="Y22" s="61"/>
      <c r="Z22" s="62"/>
    </row>
    <row r="23" spans="1:27" s="2" customFormat="1" ht="13.35" customHeight="1">
      <c r="A23" s="57"/>
      <c r="B23" s="58"/>
      <c r="C23" s="74"/>
      <c r="D23" s="75"/>
      <c r="E23" s="74"/>
      <c r="F23" s="75"/>
      <c r="G23" s="74"/>
      <c r="H23" s="75"/>
      <c r="I23" s="74"/>
      <c r="J23" s="75"/>
      <c r="K23" s="74"/>
      <c r="L23" s="91"/>
      <c r="M23" s="91"/>
      <c r="N23" s="91"/>
      <c r="O23" s="91"/>
      <c r="P23" s="91"/>
      <c r="Q23" s="91"/>
      <c r="R23" s="75"/>
      <c r="S23" s="57"/>
      <c r="T23" s="58"/>
      <c r="U23" s="58"/>
      <c r="V23" s="58"/>
      <c r="W23" s="58"/>
      <c r="X23" s="58"/>
      <c r="Y23" s="58"/>
      <c r="Z23" s="59"/>
      <c r="AA23" s="1"/>
    </row>
    <row r="24" spans="1:27" s="1" customFormat="1" ht="18.75">
      <c r="A24" s="26">
        <f>S18+1</f>
        <v>45550</v>
      </c>
      <c r="B24" s="12"/>
      <c r="C24" s="27">
        <f>A24+1</f>
        <v>45551</v>
      </c>
      <c r="D24" s="11"/>
      <c r="E24" s="27">
        <f>C24+1</f>
        <v>45552</v>
      </c>
      <c r="F24" s="11"/>
      <c r="G24" s="27">
        <f>E24+1</f>
        <v>45553</v>
      </c>
      <c r="H24" s="11"/>
      <c r="I24" s="27">
        <f>G24+1</f>
        <v>45554</v>
      </c>
      <c r="J24" s="11"/>
      <c r="K24" s="63">
        <f>I24+1</f>
        <v>45555</v>
      </c>
      <c r="L24" s="64"/>
      <c r="M24" s="65"/>
      <c r="N24" s="65"/>
      <c r="O24" s="65"/>
      <c r="P24" s="65"/>
      <c r="Q24" s="65"/>
      <c r="R24" s="66"/>
      <c r="S24" s="70">
        <f>K24+1</f>
        <v>45556</v>
      </c>
      <c r="T24" s="71"/>
      <c r="U24" s="72"/>
      <c r="V24" s="72"/>
      <c r="W24" s="72"/>
      <c r="X24" s="72"/>
      <c r="Y24" s="72"/>
      <c r="Z24" s="73"/>
    </row>
    <row r="25" spans="1:27" s="1" customFormat="1" ht="69.75" customHeight="1">
      <c r="A25" s="60"/>
      <c r="B25" s="61"/>
      <c r="C25" s="122" t="s">
        <v>9</v>
      </c>
      <c r="D25" s="124"/>
      <c r="E25" s="76"/>
      <c r="F25" s="77"/>
      <c r="G25" s="76"/>
      <c r="H25" s="77"/>
      <c r="I25" s="76"/>
      <c r="J25" s="77"/>
      <c r="K25" s="122" t="s">
        <v>32</v>
      </c>
      <c r="L25" s="123"/>
      <c r="M25" s="123"/>
      <c r="N25" s="123"/>
      <c r="O25" s="123"/>
      <c r="P25" s="123"/>
      <c r="Q25" s="123"/>
      <c r="R25" s="124"/>
      <c r="S25" s="60"/>
      <c r="T25" s="61"/>
      <c r="U25" s="61"/>
      <c r="V25" s="61"/>
      <c r="W25" s="61"/>
      <c r="X25" s="61"/>
      <c r="Y25" s="61"/>
      <c r="Z25" s="62"/>
    </row>
    <row r="26" spans="1:27" s="1" customFormat="1" ht="69.75" customHeight="1">
      <c r="A26" s="60"/>
      <c r="B26" s="61"/>
      <c r="C26" s="122" t="s">
        <v>10</v>
      </c>
      <c r="D26" s="124"/>
      <c r="E26" s="76"/>
      <c r="F26" s="77"/>
      <c r="G26" s="76"/>
      <c r="H26" s="77"/>
      <c r="I26" s="76"/>
      <c r="J26" s="77"/>
      <c r="K26" s="122" t="s">
        <v>12</v>
      </c>
      <c r="L26" s="123"/>
      <c r="M26" s="123"/>
      <c r="N26" s="123"/>
      <c r="O26" s="123"/>
      <c r="P26" s="123"/>
      <c r="Q26" s="123"/>
      <c r="R26" s="124"/>
      <c r="S26" s="60"/>
      <c r="T26" s="61"/>
      <c r="U26" s="61"/>
      <c r="V26" s="61"/>
      <c r="W26" s="61"/>
      <c r="X26" s="61"/>
      <c r="Y26" s="61"/>
      <c r="Z26" s="62"/>
    </row>
    <row r="27" spans="1:27" s="1" customFormat="1" ht="56.25" customHeight="1">
      <c r="A27" s="60"/>
      <c r="B27" s="61"/>
      <c r="C27" s="76"/>
      <c r="D27" s="77"/>
      <c r="E27" s="76"/>
      <c r="F27" s="77"/>
      <c r="G27" s="76"/>
      <c r="H27" s="77"/>
      <c r="I27" s="76"/>
      <c r="J27" s="77"/>
      <c r="K27" s="96" t="s">
        <v>13</v>
      </c>
      <c r="L27" s="135"/>
      <c r="M27" s="135"/>
      <c r="N27" s="135"/>
      <c r="O27" s="135"/>
      <c r="P27" s="135"/>
      <c r="Q27" s="135"/>
      <c r="R27" s="97"/>
      <c r="S27" s="60"/>
      <c r="T27" s="61"/>
      <c r="U27" s="61"/>
      <c r="V27" s="61"/>
      <c r="W27" s="61"/>
      <c r="X27" s="61"/>
      <c r="Y27" s="61"/>
      <c r="Z27" s="62"/>
    </row>
    <row r="28" spans="1:27" s="1" customFormat="1">
      <c r="A28" s="60"/>
      <c r="B28" s="61"/>
      <c r="C28" s="76"/>
      <c r="D28" s="77"/>
      <c r="E28" s="76"/>
      <c r="F28" s="77"/>
      <c r="G28" s="76"/>
      <c r="H28" s="77"/>
      <c r="I28" s="76"/>
      <c r="J28" s="77"/>
      <c r="K28" s="76"/>
      <c r="L28" s="90"/>
      <c r="M28" s="90"/>
      <c r="N28" s="90"/>
      <c r="O28" s="90"/>
      <c r="P28" s="90"/>
      <c r="Q28" s="90"/>
      <c r="R28" s="77"/>
      <c r="S28" s="60"/>
      <c r="T28" s="61"/>
      <c r="U28" s="61"/>
      <c r="V28" s="61"/>
      <c r="W28" s="61"/>
      <c r="X28" s="61"/>
      <c r="Y28" s="61"/>
      <c r="Z28" s="62"/>
    </row>
    <row r="29" spans="1:27" s="2" customFormat="1">
      <c r="A29" s="57"/>
      <c r="B29" s="58"/>
      <c r="C29" s="74"/>
      <c r="D29" s="75"/>
      <c r="E29" s="74"/>
      <c r="F29" s="75"/>
      <c r="G29" s="74"/>
      <c r="H29" s="75"/>
      <c r="I29" s="74"/>
      <c r="J29" s="75"/>
      <c r="K29" s="74"/>
      <c r="L29" s="91"/>
      <c r="M29" s="91"/>
      <c r="N29" s="91"/>
      <c r="O29" s="91"/>
      <c r="P29" s="91"/>
      <c r="Q29" s="91"/>
      <c r="R29" s="75"/>
      <c r="S29" s="57"/>
      <c r="T29" s="58"/>
      <c r="U29" s="58"/>
      <c r="V29" s="58"/>
      <c r="W29" s="58"/>
      <c r="X29" s="58"/>
      <c r="Y29" s="58"/>
      <c r="Z29" s="59"/>
      <c r="AA29" s="1"/>
    </row>
    <row r="30" spans="1:27" s="1" customFormat="1" ht="18.75">
      <c r="A30" s="26">
        <f>S24+1</f>
        <v>45557</v>
      </c>
      <c r="B30" s="12"/>
      <c r="C30" s="27">
        <f>A30+1</f>
        <v>45558</v>
      </c>
      <c r="D30" s="11"/>
      <c r="E30" s="27">
        <f>C30+1</f>
        <v>45559</v>
      </c>
      <c r="F30" s="11"/>
      <c r="G30" s="27">
        <f>E30+1</f>
        <v>45560</v>
      </c>
      <c r="H30" s="11"/>
      <c r="I30" s="27">
        <f>G30+1</f>
        <v>45561</v>
      </c>
      <c r="J30" s="11"/>
      <c r="K30" s="63">
        <f>I30+1</f>
        <v>45562</v>
      </c>
      <c r="L30" s="64"/>
      <c r="M30" s="65"/>
      <c r="N30" s="65"/>
      <c r="O30" s="65"/>
      <c r="P30" s="65"/>
      <c r="Q30" s="65"/>
      <c r="R30" s="66"/>
      <c r="S30" s="70">
        <f>K30+1</f>
        <v>45563</v>
      </c>
      <c r="T30" s="71"/>
      <c r="U30" s="72"/>
      <c r="V30" s="72"/>
      <c r="W30" s="72"/>
      <c r="X30" s="72"/>
      <c r="Y30" s="72"/>
      <c r="Z30" s="73"/>
    </row>
    <row r="31" spans="1:27" s="1" customFormat="1" ht="47.25" customHeight="1">
      <c r="A31" s="60" t="s">
        <v>46</v>
      </c>
      <c r="B31" s="61"/>
      <c r="C31" s="76"/>
      <c r="D31" s="77"/>
      <c r="E31" s="76"/>
      <c r="F31" s="77"/>
      <c r="G31" s="122" t="s">
        <v>15</v>
      </c>
      <c r="H31" s="124"/>
      <c r="I31" s="76"/>
      <c r="J31" s="77"/>
      <c r="K31" s="76"/>
      <c r="L31" s="90"/>
      <c r="M31" s="90"/>
      <c r="N31" s="90"/>
      <c r="O31" s="90"/>
      <c r="P31" s="90"/>
      <c r="Q31" s="90"/>
      <c r="R31" s="77"/>
      <c r="S31" s="60"/>
      <c r="T31" s="61"/>
      <c r="U31" s="61"/>
      <c r="V31" s="61"/>
      <c r="W31" s="61"/>
      <c r="X31" s="61"/>
      <c r="Y31" s="61"/>
      <c r="Z31" s="62"/>
    </row>
    <row r="32" spans="1:27" s="1" customFormat="1">
      <c r="A32" s="60"/>
      <c r="B32" s="61"/>
      <c r="C32" s="76"/>
      <c r="D32" s="77"/>
      <c r="E32" s="76"/>
      <c r="F32" s="77"/>
      <c r="G32" s="76"/>
      <c r="H32" s="77"/>
      <c r="I32" s="76"/>
      <c r="J32" s="77"/>
      <c r="K32" s="76"/>
      <c r="L32" s="90"/>
      <c r="M32" s="90"/>
      <c r="N32" s="90"/>
      <c r="O32" s="90"/>
      <c r="P32" s="90"/>
      <c r="Q32" s="90"/>
      <c r="R32" s="77"/>
      <c r="S32" s="60"/>
      <c r="T32" s="61"/>
      <c r="U32" s="61"/>
      <c r="V32" s="61"/>
      <c r="W32" s="61"/>
      <c r="X32" s="61"/>
      <c r="Y32" s="61"/>
      <c r="Z32" s="62"/>
    </row>
    <row r="33" spans="1:27" s="1" customFormat="1">
      <c r="A33" s="60"/>
      <c r="B33" s="61"/>
      <c r="C33" s="76"/>
      <c r="D33" s="77"/>
      <c r="E33" s="76"/>
      <c r="F33" s="77"/>
      <c r="G33" s="76"/>
      <c r="H33" s="77"/>
      <c r="I33" s="76"/>
      <c r="J33" s="77"/>
      <c r="K33" s="76"/>
      <c r="L33" s="90"/>
      <c r="M33" s="90"/>
      <c r="N33" s="90"/>
      <c r="O33" s="90"/>
      <c r="P33" s="90"/>
      <c r="Q33" s="90"/>
      <c r="R33" s="77"/>
      <c r="S33" s="60"/>
      <c r="T33" s="61"/>
      <c r="U33" s="61"/>
      <c r="V33" s="61"/>
      <c r="W33" s="61"/>
      <c r="X33" s="61"/>
      <c r="Y33" s="61"/>
      <c r="Z33" s="62"/>
    </row>
    <row r="34" spans="1:27" s="1" customFormat="1">
      <c r="A34" s="60"/>
      <c r="B34" s="61"/>
      <c r="C34" s="76"/>
      <c r="D34" s="77"/>
      <c r="E34" s="76"/>
      <c r="F34" s="77"/>
      <c r="G34" s="76"/>
      <c r="H34" s="77"/>
      <c r="I34" s="76"/>
      <c r="J34" s="77"/>
      <c r="K34" s="76"/>
      <c r="L34" s="90"/>
      <c r="M34" s="90"/>
      <c r="N34" s="90"/>
      <c r="O34" s="90"/>
      <c r="P34" s="90"/>
      <c r="Q34" s="90"/>
      <c r="R34" s="77"/>
      <c r="S34" s="60"/>
      <c r="T34" s="61"/>
      <c r="U34" s="61"/>
      <c r="V34" s="61"/>
      <c r="W34" s="61"/>
      <c r="X34" s="61"/>
      <c r="Y34" s="61"/>
      <c r="Z34" s="62"/>
    </row>
    <row r="35" spans="1:27" s="2" customFormat="1">
      <c r="A35" s="57"/>
      <c r="B35" s="58"/>
      <c r="C35" s="74"/>
      <c r="D35" s="75"/>
      <c r="E35" s="74"/>
      <c r="F35" s="75"/>
      <c r="G35" s="74"/>
      <c r="H35" s="75"/>
      <c r="I35" s="74"/>
      <c r="J35" s="75"/>
      <c r="K35" s="74"/>
      <c r="L35" s="91"/>
      <c r="M35" s="91"/>
      <c r="N35" s="91"/>
      <c r="O35" s="91"/>
      <c r="P35" s="91"/>
      <c r="Q35" s="91"/>
      <c r="R35" s="75"/>
      <c r="S35" s="57"/>
      <c r="T35" s="58"/>
      <c r="U35" s="58"/>
      <c r="V35" s="58"/>
      <c r="W35" s="58"/>
      <c r="X35" s="58"/>
      <c r="Y35" s="58"/>
      <c r="Z35" s="59"/>
      <c r="AA35" s="1"/>
    </row>
    <row r="36" spans="1:27" s="1" customFormat="1" ht="18.75">
      <c r="A36" s="26">
        <f>S30+1</f>
        <v>45564</v>
      </c>
      <c r="B36" s="12"/>
      <c r="C36" s="27">
        <f>A36+1</f>
        <v>45565</v>
      </c>
      <c r="D36" s="11"/>
      <c r="E36" s="27">
        <f>C36+1</f>
        <v>45566</v>
      </c>
      <c r="F36" s="11"/>
      <c r="G36" s="27">
        <f>E36+1</f>
        <v>45567</v>
      </c>
      <c r="H36" s="11"/>
      <c r="I36" s="27">
        <f>G36+1</f>
        <v>45568</v>
      </c>
      <c r="J36" s="11"/>
      <c r="K36" s="63">
        <f>I36+1</f>
        <v>45569</v>
      </c>
      <c r="L36" s="64"/>
      <c r="M36" s="65"/>
      <c r="N36" s="65"/>
      <c r="O36" s="65"/>
      <c r="P36" s="65"/>
      <c r="Q36" s="65"/>
      <c r="R36" s="66"/>
      <c r="S36" s="70">
        <f>K36+1</f>
        <v>45570</v>
      </c>
      <c r="T36" s="71"/>
      <c r="U36" s="72"/>
      <c r="V36" s="72"/>
      <c r="W36" s="72"/>
      <c r="X36" s="72"/>
      <c r="Y36" s="72"/>
      <c r="Z36" s="73"/>
    </row>
    <row r="37" spans="1:27" s="1" customFormat="1" ht="27" customHeight="1">
      <c r="A37" s="60"/>
      <c r="B37" s="61"/>
      <c r="C37" s="131" t="s">
        <v>31</v>
      </c>
      <c r="D37" s="132"/>
      <c r="E37" s="76"/>
      <c r="F37" s="77"/>
      <c r="G37" s="76"/>
      <c r="H37" s="77"/>
      <c r="I37" s="76"/>
      <c r="J37" s="77"/>
      <c r="K37" s="76"/>
      <c r="L37" s="90"/>
      <c r="M37" s="90"/>
      <c r="N37" s="90"/>
      <c r="O37" s="90"/>
      <c r="P37" s="90"/>
      <c r="Q37" s="90"/>
      <c r="R37" s="77"/>
      <c r="S37" s="60"/>
      <c r="T37" s="61"/>
      <c r="U37" s="61"/>
      <c r="V37" s="61"/>
      <c r="W37" s="61"/>
      <c r="X37" s="61"/>
      <c r="Y37" s="61"/>
      <c r="Z37" s="62"/>
    </row>
    <row r="38" spans="1:27" s="1" customFormat="1" ht="27" customHeight="1">
      <c r="A38" s="60"/>
      <c r="B38" s="61"/>
      <c r="C38" s="140" t="s">
        <v>47</v>
      </c>
      <c r="D38" s="141"/>
      <c r="E38" s="76"/>
      <c r="F38" s="77"/>
      <c r="G38" s="76"/>
      <c r="H38" s="77"/>
      <c r="I38" s="76"/>
      <c r="J38" s="77"/>
      <c r="K38" s="76"/>
      <c r="L38" s="90"/>
      <c r="M38" s="90"/>
      <c r="N38" s="90"/>
      <c r="O38" s="90"/>
      <c r="P38" s="90"/>
      <c r="Q38" s="90"/>
      <c r="R38" s="77"/>
      <c r="S38" s="60"/>
      <c r="T38" s="61"/>
      <c r="U38" s="61"/>
      <c r="V38" s="61"/>
      <c r="W38" s="61"/>
      <c r="X38" s="61"/>
      <c r="Y38" s="61"/>
      <c r="Z38" s="62"/>
    </row>
    <row r="39" spans="1:27" s="1" customFormat="1" ht="33" customHeight="1">
      <c r="A39" s="28"/>
      <c r="B39" s="29"/>
      <c r="C39" s="99" t="s">
        <v>23</v>
      </c>
      <c r="D39" s="100"/>
      <c r="E39" s="31"/>
      <c r="F39" s="32"/>
      <c r="G39" s="31"/>
      <c r="H39" s="32"/>
      <c r="I39" s="31"/>
      <c r="J39" s="32"/>
      <c r="K39" s="31"/>
      <c r="L39" s="33"/>
      <c r="M39" s="33"/>
      <c r="N39" s="33"/>
      <c r="O39" s="33"/>
      <c r="P39" s="33"/>
      <c r="Q39" s="33"/>
      <c r="R39" s="32"/>
      <c r="S39" s="28"/>
      <c r="T39" s="29"/>
      <c r="U39" s="29"/>
      <c r="V39" s="29"/>
      <c r="W39" s="29"/>
      <c r="X39" s="29"/>
      <c r="Y39" s="29"/>
      <c r="Z39" s="30"/>
    </row>
    <row r="40" spans="1:27" s="1" customFormat="1" ht="36" customHeight="1">
      <c r="A40" s="60"/>
      <c r="B40" s="61"/>
      <c r="C40" s="99" t="s">
        <v>24</v>
      </c>
      <c r="D40" s="100"/>
      <c r="E40" s="76"/>
      <c r="F40" s="77"/>
      <c r="G40" s="76"/>
      <c r="H40" s="77"/>
      <c r="I40" s="76"/>
      <c r="J40" s="77"/>
      <c r="K40" s="76"/>
      <c r="L40" s="90"/>
      <c r="M40" s="90"/>
      <c r="N40" s="90"/>
      <c r="O40" s="90"/>
      <c r="P40" s="90"/>
      <c r="Q40" s="90"/>
      <c r="R40" s="77"/>
      <c r="S40" s="60"/>
      <c r="T40" s="61"/>
      <c r="U40" s="61"/>
      <c r="V40" s="61"/>
      <c r="W40" s="61"/>
      <c r="X40" s="61"/>
      <c r="Y40" s="61"/>
      <c r="Z40" s="62"/>
    </row>
    <row r="41" spans="1:27" s="1" customFormat="1" ht="60.75" customHeight="1">
      <c r="A41" s="60"/>
      <c r="B41" s="61"/>
      <c r="C41" s="99" t="s">
        <v>25</v>
      </c>
      <c r="D41" s="100"/>
      <c r="E41" s="76"/>
      <c r="F41" s="77"/>
      <c r="G41" s="76"/>
      <c r="H41" s="77"/>
      <c r="I41" s="76"/>
      <c r="J41" s="77"/>
      <c r="K41" s="76"/>
      <c r="L41" s="90"/>
      <c r="M41" s="90"/>
      <c r="N41" s="90"/>
      <c r="O41" s="90"/>
      <c r="P41" s="90"/>
      <c r="Q41" s="90"/>
      <c r="R41" s="77"/>
      <c r="S41" s="60"/>
      <c r="T41" s="61"/>
      <c r="U41" s="61"/>
      <c r="V41" s="61"/>
      <c r="W41" s="61"/>
      <c r="X41" s="61"/>
      <c r="Y41" s="61"/>
      <c r="Z41" s="62"/>
    </row>
    <row r="42" spans="1:27" s="2" customFormat="1">
      <c r="A42" s="57"/>
      <c r="B42" s="58"/>
      <c r="C42" s="74"/>
      <c r="D42" s="75"/>
      <c r="E42" s="74"/>
      <c r="F42" s="75"/>
      <c r="G42" s="74"/>
      <c r="H42" s="75"/>
      <c r="I42" s="74"/>
      <c r="J42" s="75"/>
      <c r="K42" s="74"/>
      <c r="L42" s="91"/>
      <c r="M42" s="91"/>
      <c r="N42" s="91"/>
      <c r="O42" s="91"/>
      <c r="P42" s="91"/>
      <c r="Q42" s="91"/>
      <c r="R42" s="75"/>
      <c r="S42" s="57"/>
      <c r="T42" s="58"/>
      <c r="U42" s="58"/>
      <c r="V42" s="58"/>
      <c r="W42" s="58"/>
      <c r="X42" s="58"/>
      <c r="Y42" s="58"/>
      <c r="Z42" s="59"/>
      <c r="AA42" s="1"/>
    </row>
    <row r="43" spans="1:27" ht="18.75">
      <c r="A43" s="26">
        <f>S36+1</f>
        <v>45571</v>
      </c>
      <c r="B43" s="12"/>
      <c r="C43" s="27">
        <f>A43+1</f>
        <v>45572</v>
      </c>
      <c r="D43" s="11"/>
      <c r="E43" s="13" t="s">
        <v>0</v>
      </c>
      <c r="F43" s="14"/>
      <c r="G43" s="14"/>
      <c r="H43" s="14"/>
      <c r="I43" s="14"/>
      <c r="J43" s="14"/>
      <c r="K43" s="14"/>
      <c r="L43" s="14"/>
      <c r="M43" s="14"/>
      <c r="N43" s="14"/>
      <c r="O43" s="14"/>
      <c r="P43" s="14"/>
      <c r="Q43" s="14"/>
      <c r="R43" s="14"/>
      <c r="S43" s="14"/>
      <c r="T43" s="14"/>
      <c r="U43" s="14"/>
      <c r="V43" s="14"/>
      <c r="W43" s="14"/>
      <c r="X43" s="14"/>
      <c r="Y43" s="14"/>
      <c r="Z43" s="9"/>
    </row>
    <row r="44" spans="1:27">
      <c r="A44" s="60"/>
      <c r="B44" s="61"/>
      <c r="C44" s="76"/>
      <c r="D44" s="77"/>
      <c r="E44" s="15"/>
      <c r="F44" s="6"/>
      <c r="G44" s="6"/>
      <c r="H44" s="6"/>
      <c r="I44" s="6"/>
      <c r="J44" s="6"/>
      <c r="K44" s="6"/>
      <c r="L44" s="6"/>
      <c r="M44" s="6"/>
      <c r="N44" s="6"/>
      <c r="O44" s="6"/>
      <c r="P44" s="6"/>
      <c r="Q44" s="6"/>
      <c r="R44" s="6"/>
      <c r="S44" s="6"/>
      <c r="T44" s="6"/>
      <c r="U44" s="6"/>
      <c r="V44" s="6"/>
      <c r="W44" s="6"/>
      <c r="X44" s="6"/>
      <c r="Y44" s="6"/>
      <c r="Z44" s="8"/>
    </row>
    <row r="45" spans="1:27">
      <c r="A45" s="60"/>
      <c r="B45" s="61"/>
      <c r="C45" s="76"/>
      <c r="D45" s="77"/>
      <c r="E45" s="15"/>
      <c r="F45" s="6"/>
      <c r="G45" s="6"/>
      <c r="H45" s="6"/>
      <c r="I45" s="6"/>
      <c r="J45" s="6"/>
      <c r="K45" s="6"/>
      <c r="L45" s="6"/>
      <c r="M45" s="6"/>
      <c r="N45" s="6"/>
      <c r="O45" s="6"/>
      <c r="P45" s="6"/>
      <c r="Q45" s="6"/>
      <c r="R45" s="6"/>
      <c r="S45" s="6"/>
      <c r="T45" s="6"/>
      <c r="U45" s="6"/>
      <c r="V45" s="6"/>
      <c r="W45" s="6"/>
      <c r="X45" s="6"/>
      <c r="Y45" s="6"/>
      <c r="Z45" s="7"/>
    </row>
    <row r="46" spans="1:27">
      <c r="A46" s="60"/>
      <c r="B46" s="61"/>
      <c r="C46" s="76"/>
      <c r="D46" s="77"/>
      <c r="E46" s="15"/>
      <c r="F46" s="6"/>
      <c r="G46" s="6"/>
      <c r="H46" s="6"/>
      <c r="I46" s="6"/>
      <c r="J46" s="6"/>
      <c r="K46" s="6"/>
      <c r="L46" s="6"/>
      <c r="M46" s="6"/>
      <c r="N46" s="6"/>
      <c r="O46" s="6"/>
      <c r="P46" s="6"/>
      <c r="Q46" s="6"/>
      <c r="R46" s="6"/>
      <c r="S46" s="6"/>
      <c r="T46" s="6"/>
      <c r="U46" s="6"/>
      <c r="V46" s="6"/>
      <c r="W46" s="6"/>
      <c r="X46" s="6"/>
      <c r="Y46" s="6"/>
      <c r="Z46" s="7"/>
    </row>
    <row r="47" spans="1:27">
      <c r="A47" s="60"/>
      <c r="B47" s="61"/>
      <c r="C47" s="76"/>
      <c r="D47" s="77"/>
      <c r="E47" s="15"/>
      <c r="F47" s="6"/>
      <c r="G47" s="6"/>
      <c r="H47" s="6"/>
      <c r="I47" s="6"/>
      <c r="J47" s="6"/>
      <c r="K47" s="115"/>
      <c r="L47" s="115"/>
      <c r="M47" s="115"/>
      <c r="N47" s="115"/>
      <c r="O47" s="115"/>
      <c r="P47" s="115"/>
      <c r="Q47" s="115"/>
      <c r="R47" s="115"/>
      <c r="S47" s="115"/>
      <c r="T47" s="115"/>
      <c r="U47" s="115"/>
      <c r="V47" s="115"/>
      <c r="W47" s="115"/>
      <c r="X47" s="115"/>
      <c r="Y47" s="115"/>
      <c r="Z47" s="116"/>
    </row>
    <row r="48" spans="1:27" s="1" customFormat="1">
      <c r="A48" s="57"/>
      <c r="B48" s="58"/>
      <c r="C48" s="74"/>
      <c r="D48" s="75"/>
      <c r="E48" s="16"/>
      <c r="F48" s="17"/>
      <c r="G48" s="17"/>
      <c r="H48" s="17"/>
      <c r="I48" s="17"/>
      <c r="J48" s="17"/>
      <c r="K48" s="113"/>
      <c r="L48" s="113"/>
      <c r="M48" s="113"/>
      <c r="N48" s="113"/>
      <c r="O48" s="113"/>
      <c r="P48" s="113"/>
      <c r="Q48" s="113"/>
      <c r="R48" s="113"/>
      <c r="S48" s="113"/>
      <c r="T48" s="113"/>
      <c r="U48" s="113"/>
      <c r="V48" s="113"/>
      <c r="W48" s="113"/>
      <c r="X48" s="113"/>
      <c r="Y48" s="113"/>
      <c r="Z48" s="114"/>
    </row>
  </sheetData>
  <mergeCells count="218">
    <mergeCell ref="A47:B47"/>
    <mergeCell ref="C47:D47"/>
    <mergeCell ref="K47:Z47"/>
    <mergeCell ref="A48:B48"/>
    <mergeCell ref="C48:D48"/>
    <mergeCell ref="K48:Z48"/>
    <mergeCell ref="S42:Z42"/>
    <mergeCell ref="A44:B44"/>
    <mergeCell ref="C44:D44"/>
    <mergeCell ref="A45:B45"/>
    <mergeCell ref="C45:D45"/>
    <mergeCell ref="A46:B46"/>
    <mergeCell ref="C46:D46"/>
    <mergeCell ref="A42:B42"/>
    <mergeCell ref="C42:D42"/>
    <mergeCell ref="E42:F42"/>
    <mergeCell ref="G42:H42"/>
    <mergeCell ref="I42:J42"/>
    <mergeCell ref="K42:R42"/>
    <mergeCell ref="A38:B38"/>
    <mergeCell ref="C38:D38"/>
    <mergeCell ref="E38:F38"/>
    <mergeCell ref="G38:H38"/>
    <mergeCell ref="I38:J38"/>
    <mergeCell ref="K38:R38"/>
    <mergeCell ref="S38:Z38"/>
    <mergeCell ref="S40:Z40"/>
    <mergeCell ref="A41:B41"/>
    <mergeCell ref="C41:D41"/>
    <mergeCell ref="E41:F41"/>
    <mergeCell ref="G41:H41"/>
    <mergeCell ref="I41:J41"/>
    <mergeCell ref="K41:R41"/>
    <mergeCell ref="S41:Z41"/>
    <mergeCell ref="A40:B40"/>
    <mergeCell ref="C40:D40"/>
    <mergeCell ref="E40:F40"/>
    <mergeCell ref="G40:H40"/>
    <mergeCell ref="I40:J40"/>
    <mergeCell ref="K40:R40"/>
    <mergeCell ref="C39:D39"/>
    <mergeCell ref="S35:Z35"/>
    <mergeCell ref="K36:L36"/>
    <mergeCell ref="M36:R36"/>
    <mergeCell ref="S36:T36"/>
    <mergeCell ref="U36:Z36"/>
    <mergeCell ref="A37:B37"/>
    <mergeCell ref="C37:D37"/>
    <mergeCell ref="E37:F37"/>
    <mergeCell ref="G37:H37"/>
    <mergeCell ref="I37:J37"/>
    <mergeCell ref="A35:B35"/>
    <mergeCell ref="C35:D35"/>
    <mergeCell ref="E35:F35"/>
    <mergeCell ref="G35:H35"/>
    <mergeCell ref="I35:J35"/>
    <mergeCell ref="K35:R35"/>
    <mergeCell ref="K37:R37"/>
    <mergeCell ref="S37:Z37"/>
    <mergeCell ref="A32:B32"/>
    <mergeCell ref="C32:D32"/>
    <mergeCell ref="E32:F32"/>
    <mergeCell ref="G32:H32"/>
    <mergeCell ref="I32:J32"/>
    <mergeCell ref="K32:R32"/>
    <mergeCell ref="S32:Z32"/>
    <mergeCell ref="S33:Z33"/>
    <mergeCell ref="A34:B34"/>
    <mergeCell ref="C34:D34"/>
    <mergeCell ref="E34:F34"/>
    <mergeCell ref="G34:H34"/>
    <mergeCell ref="I34:J34"/>
    <mergeCell ref="K34:R34"/>
    <mergeCell ref="S34:Z34"/>
    <mergeCell ref="A33:B33"/>
    <mergeCell ref="C33:D33"/>
    <mergeCell ref="E33:F33"/>
    <mergeCell ref="G33:H33"/>
    <mergeCell ref="I33:J33"/>
    <mergeCell ref="K33:R33"/>
    <mergeCell ref="S29:Z29"/>
    <mergeCell ref="K30:L30"/>
    <mergeCell ref="M30:R30"/>
    <mergeCell ref="S30:T30"/>
    <mergeCell ref="U30:Z30"/>
    <mergeCell ref="A31:B31"/>
    <mergeCell ref="C31:D31"/>
    <mergeCell ref="E31:F31"/>
    <mergeCell ref="G31:H31"/>
    <mergeCell ref="I31:J31"/>
    <mergeCell ref="A29:B29"/>
    <mergeCell ref="C29:D29"/>
    <mergeCell ref="E29:F29"/>
    <mergeCell ref="G29:H29"/>
    <mergeCell ref="I29:J29"/>
    <mergeCell ref="K29:R29"/>
    <mergeCell ref="K31:R31"/>
    <mergeCell ref="S31:Z31"/>
    <mergeCell ref="A26:B26"/>
    <mergeCell ref="C26:D26"/>
    <mergeCell ref="E26:F26"/>
    <mergeCell ref="G26:H26"/>
    <mergeCell ref="I26:J26"/>
    <mergeCell ref="K26:R26"/>
    <mergeCell ref="S26:Z26"/>
    <mergeCell ref="S27:Z27"/>
    <mergeCell ref="A28:B28"/>
    <mergeCell ref="C28:D28"/>
    <mergeCell ref="E28:F28"/>
    <mergeCell ref="G28:H28"/>
    <mergeCell ref="I28:J28"/>
    <mergeCell ref="K28:R28"/>
    <mergeCell ref="S28:Z28"/>
    <mergeCell ref="A27:B27"/>
    <mergeCell ref="C27:D27"/>
    <mergeCell ref="E27:F27"/>
    <mergeCell ref="G27:H27"/>
    <mergeCell ref="I27:J27"/>
    <mergeCell ref="K27:R27"/>
    <mergeCell ref="S23:Z23"/>
    <mergeCell ref="K24:L24"/>
    <mergeCell ref="M24:R24"/>
    <mergeCell ref="S24:T24"/>
    <mergeCell ref="U24:Z24"/>
    <mergeCell ref="A25:B25"/>
    <mergeCell ref="C25:D25"/>
    <mergeCell ref="E25:F25"/>
    <mergeCell ref="G25:H25"/>
    <mergeCell ref="I25:J25"/>
    <mergeCell ref="A23:B23"/>
    <mergeCell ref="C23:D23"/>
    <mergeCell ref="E23:F23"/>
    <mergeCell ref="G23:H23"/>
    <mergeCell ref="I23:J23"/>
    <mergeCell ref="K23:R23"/>
    <mergeCell ref="K25:R25"/>
    <mergeCell ref="S25:Z25"/>
    <mergeCell ref="A20:B20"/>
    <mergeCell ref="C20:D20"/>
    <mergeCell ref="E20:F20"/>
    <mergeCell ref="G20:H20"/>
    <mergeCell ref="I20:J20"/>
    <mergeCell ref="K20:R20"/>
    <mergeCell ref="S20:Z20"/>
    <mergeCell ref="S21:Z21"/>
    <mergeCell ref="A22:B22"/>
    <mergeCell ref="C22:D22"/>
    <mergeCell ref="E22:F22"/>
    <mergeCell ref="G22:H22"/>
    <mergeCell ref="I22:J22"/>
    <mergeCell ref="K22:R22"/>
    <mergeCell ref="S22:Z22"/>
    <mergeCell ref="A21:B21"/>
    <mergeCell ref="C21:D21"/>
    <mergeCell ref="E21:F21"/>
    <mergeCell ref="G21:H21"/>
    <mergeCell ref="I21:J21"/>
    <mergeCell ref="K21:R21"/>
    <mergeCell ref="S17:Z17"/>
    <mergeCell ref="K18:L18"/>
    <mergeCell ref="M18:R18"/>
    <mergeCell ref="S18:T18"/>
    <mergeCell ref="U18:Z18"/>
    <mergeCell ref="A19:B19"/>
    <mergeCell ref="C19:D19"/>
    <mergeCell ref="E19:F19"/>
    <mergeCell ref="G19:H19"/>
    <mergeCell ref="I19:J19"/>
    <mergeCell ref="A17:B17"/>
    <mergeCell ref="C17:D17"/>
    <mergeCell ref="E17:F17"/>
    <mergeCell ref="G17:H17"/>
    <mergeCell ref="I17:J17"/>
    <mergeCell ref="K17:R17"/>
    <mergeCell ref="K19:R19"/>
    <mergeCell ref="S19:Z19"/>
    <mergeCell ref="S15:Z15"/>
    <mergeCell ref="A16:B16"/>
    <mergeCell ref="C16:D16"/>
    <mergeCell ref="E16:F16"/>
    <mergeCell ref="G16:H16"/>
    <mergeCell ref="I16:J16"/>
    <mergeCell ref="K16:R16"/>
    <mergeCell ref="S16:Z16"/>
    <mergeCell ref="A15:B15"/>
    <mergeCell ref="C15:D15"/>
    <mergeCell ref="E15:F15"/>
    <mergeCell ref="G15:H15"/>
    <mergeCell ref="I15:J15"/>
    <mergeCell ref="K15:R15"/>
    <mergeCell ref="S13:Z13"/>
    <mergeCell ref="A14:B14"/>
    <mergeCell ref="C14:D14"/>
    <mergeCell ref="E14:F14"/>
    <mergeCell ref="G14:H14"/>
    <mergeCell ref="I14:J14"/>
    <mergeCell ref="K14:R14"/>
    <mergeCell ref="S14:Z14"/>
    <mergeCell ref="K12:L12"/>
    <mergeCell ref="M12:R12"/>
    <mergeCell ref="S12:T12"/>
    <mergeCell ref="U12:Z12"/>
    <mergeCell ref="A13:B13"/>
    <mergeCell ref="C13:D13"/>
    <mergeCell ref="E13:F13"/>
    <mergeCell ref="G13:H13"/>
    <mergeCell ref="I13:J13"/>
    <mergeCell ref="K13:R13"/>
    <mergeCell ref="A2:H8"/>
    <mergeCell ref="K2:Q2"/>
    <mergeCell ref="S2:Y2"/>
    <mergeCell ref="A11:B11"/>
    <mergeCell ref="C11:D11"/>
    <mergeCell ref="E11:F11"/>
    <mergeCell ref="G11:H11"/>
    <mergeCell ref="I11:J11"/>
    <mergeCell ref="K11:R11"/>
    <mergeCell ref="S11:Z11"/>
  </mergeCells>
  <conditionalFormatting sqref="A12 C12 E12 G12 K12 S12 A18 C18 E18 G18 I18 K18 S18 A24 C24 E24 G24 I24 K24 S24 A30 C30 E30 G30 I30 K30 S30 A36 C36 E36 G36 I36 K36 S36 A43 C43">
    <cfRule type="expression" dxfId="15" priority="3">
      <formula>MONTH(A12)&lt;&gt;MONTH($A$2)</formula>
    </cfRule>
    <cfRule type="expression" dxfId="14" priority="4">
      <formula>OR(WEEKDAY(A12,1)=1,WEEKDAY(A12,1)=7)</formula>
    </cfRule>
  </conditionalFormatting>
  <conditionalFormatting sqref="I12">
    <cfRule type="expression" dxfId="13" priority="1">
      <formula>MONTH(I12)&lt;&gt;MONTH($A$2)</formula>
    </cfRule>
    <cfRule type="expression" dxfId="12" priority="2">
      <formula>OR(WEEKDAY(I12,1)=1,WEEKDAY(I12,1)=7)</formula>
    </cfRule>
  </conditionalFormatting>
  <printOptions horizontalCentered="1"/>
  <pageMargins left="0.5" right="0.5" top="0.25" bottom="0.25" header="0.25" footer="0.25"/>
  <pageSetup paperSize="9" scale="94" orientation="landscape" r:id="rId1"/>
  <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Planilhas</vt:lpstr>
      </vt:variant>
      <vt:variant>
        <vt:i4>12</vt:i4>
      </vt:variant>
      <vt:variant>
        <vt:lpstr>Intervalos Nomeados</vt:lpstr>
      </vt:variant>
      <vt:variant>
        <vt:i4>13</vt:i4>
      </vt:variant>
    </vt:vector>
  </HeadingPairs>
  <TitlesOfParts>
    <vt:vector size="25" baseType="lpstr">
      <vt:lpstr>JAN</vt:lpstr>
      <vt:lpstr>FEV</vt:lpstr>
      <vt:lpstr>MAR</vt:lpstr>
      <vt:lpstr>ABR</vt:lpstr>
      <vt:lpstr>MAI</vt:lpstr>
      <vt:lpstr>JUN</vt:lpstr>
      <vt:lpstr>JUL</vt:lpstr>
      <vt:lpstr>AGO</vt:lpstr>
      <vt:lpstr>SET</vt:lpstr>
      <vt:lpstr>OUT</vt:lpstr>
      <vt:lpstr>NOV</vt:lpstr>
      <vt:lpstr>DEZ</vt:lpstr>
      <vt:lpstr>ABR!Area_de_impressao</vt:lpstr>
      <vt:lpstr>AGO!Area_de_impressao</vt:lpstr>
      <vt:lpstr>DEZ!Area_de_impressao</vt:lpstr>
      <vt:lpstr>FEV!Area_de_impressao</vt:lpstr>
      <vt:lpstr>JAN!Area_de_impressao</vt:lpstr>
      <vt:lpstr>JUL!Area_de_impressao</vt:lpstr>
      <vt:lpstr>JUN!Area_de_impressao</vt:lpstr>
      <vt:lpstr>MAI!Area_de_impressao</vt:lpstr>
      <vt:lpstr>MAR!Area_de_impressao</vt:lpstr>
      <vt:lpstr>NOV!Area_de_impressao</vt:lpstr>
      <vt:lpstr>OUT!Area_de_impressao</vt:lpstr>
      <vt:lpstr>SET!Area_de_impressao</vt:lpstr>
      <vt:lpstr>Dia_de_início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2022-12-28T23:43:31Z</dcterms:created>
  <dcterms:modified xsi:type="dcterms:W3CDTF">2024-02-14T20:55:00Z</dcterms:modified>
</cp:coreProperties>
</file>